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17"/>
  <workbookPr/>
  <mc:AlternateContent xmlns:mc="http://schemas.openxmlformats.org/markup-compatibility/2006">
    <mc:Choice Requires="x15">
      <x15ac:absPath xmlns:x15ac="http://schemas.microsoft.com/office/spreadsheetml/2010/11/ac" url="D:\working\waccache\AM4PEPF00027ECC\EXCELCNV\83206212-7c13-4c99-8a2d-0b2bcb4b60f2\"/>
    </mc:Choice>
  </mc:AlternateContent>
  <xr:revisionPtr revIDLastSave="0" documentId="8_{25FCD08E-4637-46AE-8C23-04B63958D778}" xr6:coauthVersionLast="47" xr6:coauthVersionMax="47" xr10:uidLastSave="{00000000-0000-0000-0000-000000000000}"/>
  <bookViews>
    <workbookView xWindow="-60" yWindow="-60" windowWidth="15480" windowHeight="11640" tabRatio="282" firstSheet="2" activeTab="2" xr2:uid="{00000000-000D-0000-FFFF-FFFF00000000}"/>
  </bookViews>
  <sheets>
    <sheet name="oneri" sheetId="1" r:id="rId1"/>
    <sheet name="costo di costruzione" sheetId="2" r:id="rId2"/>
    <sheet name="residenziale" sheetId="3" r:id="rId3"/>
    <sheet name="artigianali e industriali" sheetId="4" r:id="rId4"/>
    <sheet name="commerciali turistici direziona" sheetId="5" r:id="rId5"/>
    <sheet name="commerc.all'ingrosso" sheetId="6" r:id="rId6"/>
    <sheet name="casi particolari" sheetId="7" r:id="rId7"/>
    <sheet name="schema calcolo" sheetId="8"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 i="7" l="1"/>
  <c r="C4" i="7" s="1"/>
  <c r="I5" i="7"/>
  <c r="C5" i="7" s="1"/>
  <c r="I6" i="7"/>
  <c r="C6" i="7" s="1"/>
  <c r="I7" i="7"/>
  <c r="C7" i="7" s="1"/>
  <c r="C41" i="1"/>
  <c r="C43" i="1"/>
  <c r="C45" i="1"/>
  <c r="C47" i="1"/>
  <c r="C5" i="8"/>
  <c r="G5" i="8"/>
  <c r="C6" i="8"/>
  <c r="G6" i="8"/>
  <c r="C12" i="8"/>
  <c r="G12" i="8"/>
  <c r="C13" i="8"/>
  <c r="G13" i="8"/>
  <c r="C20" i="8"/>
  <c r="G20" i="8"/>
  <c r="C21" i="8"/>
  <c r="G21" i="8"/>
  <c r="C29" i="8"/>
  <c r="G29" i="8"/>
  <c r="C30" i="8"/>
  <c r="G30" i="8"/>
  <c r="D47" i="8"/>
  <c r="F108" i="2" s="1"/>
  <c r="C5" i="6" l="1"/>
  <c r="F5" i="6" s="1"/>
  <c r="C97" i="1" s="1"/>
  <c r="C7" i="6"/>
  <c r="F7" i="6" s="1"/>
  <c r="C101" i="1" s="1"/>
  <c r="C9" i="6"/>
  <c r="F9" i="6" s="1"/>
  <c r="C38" i="1" s="1"/>
  <c r="C16" i="6"/>
  <c r="F16" i="6" s="1"/>
  <c r="C18" i="6"/>
  <c r="F18" i="6" s="1"/>
  <c r="C20" i="6"/>
  <c r="F20" i="6" s="1"/>
  <c r="C4" i="6"/>
  <c r="F4" i="6" s="1"/>
  <c r="C95" i="1" s="1"/>
  <c r="C6" i="6"/>
  <c r="F6" i="6" s="1"/>
  <c r="C99" i="1" s="1"/>
  <c r="C8" i="6"/>
  <c r="C15" i="6"/>
  <c r="F15" i="6" s="1"/>
  <c r="C17" i="6"/>
  <c r="F17" i="6" s="1"/>
  <c r="C19" i="6"/>
  <c r="C5" i="5"/>
  <c r="F5" i="5" s="1"/>
  <c r="C88" i="1" s="1"/>
  <c r="C7" i="5"/>
  <c r="F7" i="5" s="1"/>
  <c r="C92" i="1" s="1"/>
  <c r="C9" i="5"/>
  <c r="F9" i="5" s="1"/>
  <c r="C33" i="1" s="1"/>
  <c r="C17" i="5"/>
  <c r="F17" i="5" s="1"/>
  <c r="C19" i="5"/>
  <c r="F19" i="5" s="1"/>
  <c r="C21" i="5"/>
  <c r="F21" i="5" s="1"/>
  <c r="C4" i="5"/>
  <c r="F4" i="5" s="1"/>
  <c r="C86" i="1" s="1"/>
  <c r="C6" i="5"/>
  <c r="F6" i="5" s="1"/>
  <c r="C90" i="1" s="1"/>
  <c r="C8" i="5"/>
  <c r="C16" i="5"/>
  <c r="F16" i="5" s="1"/>
  <c r="C18" i="5"/>
  <c r="F18" i="5" s="1"/>
  <c r="C20" i="5"/>
  <c r="C5" i="4"/>
  <c r="F5" i="4" s="1"/>
  <c r="C77" i="1" s="1"/>
  <c r="C7" i="4"/>
  <c r="F7" i="4" s="1"/>
  <c r="C83" i="1" s="1"/>
  <c r="C9" i="4"/>
  <c r="F9" i="4" s="1"/>
  <c r="C28" i="1" s="1"/>
  <c r="C21" i="4"/>
  <c r="F21" i="4" s="1"/>
  <c r="C23" i="4"/>
  <c r="F23" i="4" s="1"/>
  <c r="C25" i="4"/>
  <c r="F25" i="4" s="1"/>
  <c r="C4" i="4"/>
  <c r="F4" i="4" s="1"/>
  <c r="C73" i="1" s="1"/>
  <c r="C6" i="4"/>
  <c r="F6" i="4" s="1"/>
  <c r="C79" i="1" s="1"/>
  <c r="C8" i="4"/>
  <c r="C20" i="4"/>
  <c r="F20" i="4" s="1"/>
  <c r="C22" i="4"/>
  <c r="F22" i="4" s="1"/>
  <c r="C24" i="4"/>
  <c r="C10" i="7"/>
  <c r="I10" i="7" s="1"/>
  <c r="C21" i="1" s="1"/>
  <c r="C12" i="7"/>
  <c r="I12" i="7" s="1"/>
  <c r="C14" i="7"/>
  <c r="I14" i="7" s="1"/>
  <c r="C70" i="1" s="1"/>
  <c r="D5" i="3"/>
  <c r="G5" i="3" s="1"/>
  <c r="C57" i="1" s="1"/>
  <c r="D7" i="3"/>
  <c r="G7" i="3" s="1"/>
  <c r="C65" i="1" s="1"/>
  <c r="D9" i="3"/>
  <c r="G9" i="3" s="1"/>
  <c r="C12" i="1" s="1"/>
  <c r="D15" i="3"/>
  <c r="G15" i="3" s="1"/>
  <c r="C17" i="1" s="1"/>
  <c r="D17" i="3"/>
  <c r="G17" i="3" s="1"/>
  <c r="C61" i="1" s="1"/>
  <c r="C9" i="7"/>
  <c r="I9" i="7" s="1"/>
  <c r="C19" i="1" s="1"/>
  <c r="C11" i="7"/>
  <c r="I11" i="7" s="1"/>
  <c r="C13" i="7"/>
  <c r="I13" i="7" s="1"/>
  <c r="C68" i="1" s="1"/>
  <c r="D4" i="3"/>
  <c r="G4" i="3" s="1"/>
  <c r="C55" i="1" s="1"/>
  <c r="D6" i="3"/>
  <c r="G6" i="3" s="1"/>
  <c r="C63" i="1" s="1"/>
  <c r="D8" i="3"/>
  <c r="D14" i="3"/>
  <c r="G14" i="3" s="1"/>
  <c r="C15" i="1" s="1"/>
  <c r="D16" i="3"/>
  <c r="G16" i="3" s="1"/>
  <c r="C59" i="1" s="1"/>
  <c r="G8" i="3" l="1"/>
  <c r="C10" i="1" s="1"/>
  <c r="D10" i="3"/>
  <c r="F24" i="4"/>
  <c r="C26" i="4"/>
  <c r="F8" i="4"/>
  <c r="C24" i="1" s="1"/>
  <c r="C10" i="4"/>
  <c r="F20" i="5"/>
  <c r="C22" i="5"/>
  <c r="F22" i="5" s="1"/>
  <c r="F8" i="5"/>
  <c r="C31" i="1" s="1"/>
  <c r="C10" i="5"/>
  <c r="F10" i="5" s="1"/>
  <c r="C115" i="1" s="1"/>
  <c r="F19" i="6"/>
  <c r="C21" i="6"/>
  <c r="F21" i="6" s="1"/>
  <c r="F8" i="6"/>
  <c r="C36" i="1" s="1"/>
  <c r="C10" i="6"/>
  <c r="F10" i="6" s="1"/>
  <c r="C118" i="1" s="1"/>
  <c r="F10" i="4" l="1"/>
  <c r="C75" i="1" s="1"/>
  <c r="C12" i="4"/>
  <c r="F26" i="4"/>
  <c r="C28" i="4"/>
  <c r="G10" i="3"/>
  <c r="C112" i="1" s="1"/>
  <c r="D12" i="3"/>
  <c r="G12" i="3" s="1"/>
  <c r="C110" i="1" s="1"/>
  <c r="F28" i="4" l="1"/>
  <c r="C30" i="4"/>
  <c r="F30" i="4" s="1"/>
  <c r="F12" i="4"/>
  <c r="C81" i="1" s="1"/>
  <c r="C14" i="4"/>
  <c r="F14" i="4" s="1"/>
  <c r="C26" i="1" s="1"/>
</calcChain>
</file>

<file path=xl/sharedStrings.xml><?xml version="1.0" encoding="utf-8"?>
<sst xmlns="http://schemas.openxmlformats.org/spreadsheetml/2006/main" count="655" uniqueCount="300">
  <si>
    <t>TITOLARE DELLA PRATICA:</t>
  </si>
  <si>
    <t>Nome Cognome</t>
  </si>
  <si>
    <t xml:space="preserve">Progetto busta n° : </t>
  </si>
  <si>
    <t>numero/anno</t>
  </si>
  <si>
    <t>Tipo di Intervento:</t>
  </si>
  <si>
    <t>Descrizione</t>
  </si>
  <si>
    <t>A)  Intervento di nuova costruzione, trasformazione urbanistica, ampliamento ai sensi degli artt.134 e 135 L.R. n.65/2014 e s.m.i.</t>
  </si>
  <si>
    <t>DESTINAZIONE  D'USO E TIPO DI INTERVENTO</t>
  </si>
  <si>
    <t>TARIFFA EURO</t>
  </si>
  <si>
    <t>VOLUME   MC</t>
  </si>
  <si>
    <t>SUPERFICIE  MQ</t>
  </si>
  <si>
    <t>ONERI</t>
  </si>
  <si>
    <t>INSEDIAMENTI RESIDENZIALI</t>
  </si>
  <si>
    <t>Nuova Edificazione e Ristrutturazione Urbanistica – art. 134 comma 1 lettere a), b), b bis), f), g), h), i)</t>
  </si>
  <si>
    <t>PRIMARIA</t>
  </si>
  <si>
    <t>€</t>
  </si>
  <si>
    <t>MC</t>
  </si>
  <si>
    <t>SECONDARIA</t>
  </si>
  <si>
    <t>INSEDIAMENTI CASI PARTICOLARI</t>
  </si>
  <si>
    <t>Ristrutturazione Urbanistica, addizioni volumetriche fuori dalla sagoma esistente, ripristino di edifici o parti di essi crollati o demoliti – Art. 134 comma 1 lettera f), lettera h num. 4), lettera i)</t>
  </si>
  <si>
    <t>Interventi pertinenziali che comportano la realizzazione, all'interno del resede di riferimento o in aderenza all'edificio principale, di un volume aggiuntivo non superiore al 20 per cento della volumetria complessiva dell'edificio medesimo, compresa la demolizione di volumi secondari facenti parte di un medesimo organismo edilizio e la loro ricostruzione, ancorchè in diversa collocazione, all'interno del resede di riferimento... art. 135 comma 2 lettera e) – Istallazione di manufatti per l'attività agricola amatoriale, per il ricovero di animali domestici e per esigenze venatorie art. 78 e art, 135 comma 2 lettera g)</t>
  </si>
  <si>
    <t>INSEDIAMENTI ARTIGIANALI E INDUSTRIALI</t>
  </si>
  <si>
    <r>
      <t xml:space="preserve">Nuova Costruzione  e Ristrutturazione Urbanistica – Art. 134 comma 1 lettere a), b) b bis) f) g) h nn. 2), 4)  </t>
    </r>
    <r>
      <rPr>
        <sz val="11"/>
        <rFont val="Garamond"/>
        <family val="1"/>
        <charset val="1"/>
      </rPr>
      <t xml:space="preserve">                     </t>
    </r>
    <r>
      <rPr>
        <b/>
        <sz val="11"/>
        <rFont val="Garamond"/>
        <family val="1"/>
        <charset val="1"/>
      </rPr>
      <t>(*) PRIMARIA SPECIALE</t>
    </r>
    <r>
      <rPr>
        <sz val="11"/>
        <rFont val="Garamond"/>
        <family val="1"/>
        <charset val="1"/>
      </rPr>
      <t xml:space="preserve"> PER LE CATEGORIE ISTAT: 301 alimentari, 303 tessili, </t>
    </r>
    <r>
      <rPr>
        <sz val="11"/>
        <color indexed="8"/>
        <rFont val="Garamond"/>
        <family val="1"/>
        <charset val="1"/>
      </rPr>
      <t>305 calzature, 313 chimiche e affini, cartiere e cartotecniche</t>
    </r>
  </si>
  <si>
    <t>MQ</t>
  </si>
  <si>
    <t>(*) PR. SPECIALE</t>
  </si>
  <si>
    <t>INSEDIAMENTI COMMERCIALI, TURISTICI, DIREZIONALI</t>
  </si>
  <si>
    <t>Nuova edificazione e addizioni volumetriche fuori dalla sagoma esistente art. 134 comma 1 lettere a) b) b bis) g) – Ristrutturazione urbanistica art. 134 comma 1 lettera f) – Interventi di ristrutturazione edilizia ricostruttiva art. 134 comma 1 lettera h) numeri 2), 4)</t>
  </si>
  <si>
    <t xml:space="preserve">PRIMARIA  </t>
  </si>
  <si>
    <t>INSEDIAMENTI COMMERCIALI ALL'INGROSSO</t>
  </si>
  <si>
    <t>Nuova edificazione e addizioni volumetriche fuori dalla sagoma esistente art. 134 comma 1 lettere a), b) b bis) g) – Ristrutturazione urbanistica art. 134 comma 1 lettera f) – Il ripristino di edifici o parti di essi crollati o demoliti previo accertamento della originaria consistenza e configurazione attraverso interventi di ricostruzione comportanti modifiche della sagoma originaria laddove si tratti di immobili sottoposti ai vincoli di cui al codice – art. 134 comma 1 lettera i)</t>
  </si>
  <si>
    <t>ATTREZZATURE SPORTIVE</t>
  </si>
  <si>
    <r>
      <t xml:space="preserve">PISCINE </t>
    </r>
    <r>
      <rPr>
        <sz val="11"/>
        <rFont val="Garamond"/>
        <family val="1"/>
        <charset val="1"/>
      </rPr>
      <t>(art.134 comma 1 lettera m) L.R. n.65/2014)</t>
    </r>
  </si>
  <si>
    <r>
      <t xml:space="preserve">CAMPI DA TENNIS </t>
    </r>
    <r>
      <rPr>
        <sz val="11"/>
        <rFont val="Garamond"/>
        <family val="1"/>
        <charset val="1"/>
      </rPr>
      <t>(art.134 comma 1 lettera m) L.R. n.65/2014)</t>
    </r>
  </si>
  <si>
    <t>A</t>
  </si>
  <si>
    <t>CORPO</t>
  </si>
  <si>
    <t>B)  Intervento sul patrimonio edilizio esistente</t>
  </si>
  <si>
    <t>VOLUME   MC.</t>
  </si>
  <si>
    <t>SUPERFICIE  MQ.</t>
  </si>
  <si>
    <t>Ristrutturazione Edilizia – Manutenzione straordinaria e restauro con aumento di U.I. e di carico urbanistico - art. 135 c.2 lettera d) e lettera e bis), artt. 183 comma 2 lettera a) e comma 3</t>
  </si>
  <si>
    <t>Ricostruzione e ristrutturazione edilizia ricostruttiva – art. 134 comma 1 lettera h) nn. 1), 2), 3), 4) – Solo per abitazioni rurali: al termine dell'intervento l'abitazione manterrà i requisiti di ruralità salvo ulteriore cambio d'uso verso la civile abitazione soggetta al pagamento degli oneri verdi per deruralizzazione ai sensi dell'art. 25 comma 7 delle norme tecniche di attuazione del Piano Operativo ad avvenuta realizzazione e ultimazione degli interventi di ripristino gli edifici saranno da considerare in classe C2A.</t>
  </si>
  <si>
    <t>Interventi di ristrutturazione edilizia ricostruttiva art. 134 comma 1 lettera h) numeri 1), 2), 3), 4) – Sostituzione edilizia con contestuale incremento di volume art. 134 comma 1 lettera l)</t>
  </si>
  <si>
    <t>Interventi di ristrutturazione edilizia ricostruttiva art. 134 comma 1 lettera h) numeri 1), 2), 3), 4) – Sostituzione edilizia con contestuale incremento di volume art. 134 comma 1 lettera l) -   INTERVENTI SU FABBRICATI NON QUALIFICATI RURALI IN Z.T.O. E CON CLASSI DI INTERVENTO C2B e C3A</t>
  </si>
  <si>
    <r>
      <t xml:space="preserve">Ristrutturazione Edilizia, Manutenzione straordinaria con aumento delle U.I. e interventi di restauro con aumento di carico urbanistico – Art. 134 comma 1 lettera h), nn. 1), 2), 3),4) – Art. 135 comma 2 lettere d) ed e bis) – Art. 183 comma 2 lettera a) e comma 3. </t>
    </r>
    <r>
      <rPr>
        <sz val="11"/>
        <rFont val="Garamond"/>
        <family val="1"/>
        <charset val="1"/>
      </rPr>
      <t xml:space="preserve">                                                </t>
    </r>
    <r>
      <rPr>
        <b/>
        <sz val="11"/>
        <rFont val="Garamond"/>
        <family val="1"/>
        <charset val="1"/>
      </rPr>
      <t>(*) PRIMARIA SPECIALE</t>
    </r>
    <r>
      <rPr>
        <sz val="11"/>
        <rFont val="Garamond"/>
        <family val="1"/>
        <charset val="1"/>
      </rPr>
      <t xml:space="preserve"> PER LE CATEGORIE ISTAT: 301 alimentari, 303 tessili, 305 calzature, 313 chimiche e affini, cartiere e cartotecniche</t>
    </r>
  </si>
  <si>
    <r>
      <t xml:space="preserve">Sostituzione Edilizia con contestuale incremento di volume – Art. 134 comma 1 lettera l)            (*) PRIMARIA SPECIALE </t>
    </r>
    <r>
      <rPr>
        <sz val="11"/>
        <rFont val="Garamond"/>
        <family val="1"/>
        <charset val="1"/>
      </rPr>
      <t>PER LE CATEGORIE ISTAT: 301 alimentari, 303 tessili, 305 calzature, 313 chimiche e affini, cartiere e cartotecniche</t>
    </r>
  </si>
  <si>
    <t>Ristrutturazione edilizia conservativa art. 135 comma 2 lettera d)- Mutamenti di destinazione d'uso di immobili o di loro parti eseguiti in assenza di opere edilizie art. 135 comma 2 lettera e bis) – Manutenzione straordinaria di cui all'art. 135 comma 2 lettera b) ove comportanti aumento delle unità immobiliari art. 183 comma 2 lettera a)- Manutenzione straordinaria e interventi di restauro art. 136 comma 2 lettera a e lettera a bis), limitatamente ai casi in cui si determini un incremento dei carichi urbanistici art. 183 comma 3</t>
  </si>
  <si>
    <t>Interventi di ristrutturazione edilizia ricostruttiva art.134 comma 1 lettera h) numeri 1), 2), 3), 4) – Sostituzione edilizia con contestuale incremento di volume art. 134 comma 1 lettera l)</t>
  </si>
  <si>
    <t>Ristrutturazione Edilizia conservativa art.135 comma 2 lettera d) – I mutamenti di destinazione d'uso di immobili o loro parti eseguiti in assenza di opere edilizie art. 135 comma 2 lettera e bis) – Manutenzione straordinaria di cui all'art. 135 comma 2 lettera b), ove comportanti aumento delle unità immobiliari art. 183 comma 2 lettera a) – Manutenzione straordinaria di cui all'art. 136 comma 2 lettera a) e gli interventi di restauro di cui all'art. 136 comma 2 lettera a bis) limitatamente ai casi in cui si determini un incremento dei carichi urbanistici art. 183 comma 3</t>
  </si>
  <si>
    <t>Interventi di ristrutturazione edilizia ricostruttiva art. 134 comma 1 lettera h) numeri 1), 2), 3), 4) – Sostituzione edilizia con contestuale aumento di volume art. 134 comma 1 lettera l)</t>
  </si>
  <si>
    <t>C)  Oneri  Verdi</t>
  </si>
  <si>
    <t>Cambio di destinazione o frazionamento art. 135 comma 2 lettere a), b) c), d) e), e bis)  e opere soggette a CILA Art. 136 comma 2 lettere a), a bis)</t>
  </si>
  <si>
    <t>ONERI VERDI</t>
  </si>
  <si>
    <t>Cambio d'uso di locali accessori in vani abitabili – art. 135 comma 2 lettere a), b), c), d), e, e bis) – art. 136 comma 2 lettere a), a bis)</t>
  </si>
  <si>
    <r>
      <t>Tutti gli interventi da eseguire sul fabbricato soggetti a SCIA cui l'art. 135 comma 2 lettere a), b), c), d), e), e bis) – Tutti gli interventi da eseguire sul fabbricato soggetti a CILA cui l'art. 136 lettere a), a bis) -</t>
    </r>
    <r>
      <rPr>
        <sz val="11"/>
        <rFont val="Garamond"/>
        <family val="1"/>
        <charset val="1"/>
      </rPr>
      <t xml:space="preserve"> Per interventi su fabbricati rurali in z.t.o. E eseguiti da soggetto non qualificato come imprenditore agricolo. Solo sugli edifici negli ambiti “R5 – Nuclei Rurali” in cui è consentito lo specifico uso nelle N.T.A. del Piano Operativo. Sono fatte salve le limitazioni e le condizioni cui agli artt. 81, 82 e 83 della L.R. n. 65/2014</t>
    </r>
  </si>
  <si>
    <r>
      <t xml:space="preserve">Tutti gli interventi da eseguire sul fabbricato soggetti a SCIA cui l'art. 135 comma 2 lettere a), b), c), d), e), e bis) – Tutti gli interventi da eseguire sul fabbricato soggetti a CILA cui l'art. 136 comma 2 lettere a), a bis) - </t>
    </r>
    <r>
      <rPr>
        <sz val="11"/>
        <rFont val="Garamond"/>
        <family val="1"/>
        <charset val="1"/>
      </rPr>
      <t>Per interventi su fabbricati rurali in z.t.o. E eseguiti da soggetto non qualificato come imprenditore agricolo. Solo sugli edifici negli ambiti “R5 – Nuclei Rurali” in cui è consentito lo specifico uso nelle NTA del Piano Operativo. Sono fatte salve le limitazioni e le condizioni cui agli artt. 81, 82 e 83 della L.R. n. 65/2014</t>
    </r>
  </si>
  <si>
    <t>RIEPILOGO</t>
  </si>
  <si>
    <t>URBANIZZAZIONE PRIMARIA</t>
  </si>
  <si>
    <t>URBANIZZAZIONE SECONDARIA</t>
  </si>
  <si>
    <t>TOTALE</t>
  </si>
  <si>
    <t>Greve in Chianti, li        (data)</t>
  </si>
  <si>
    <t>Il Tecnico</t>
  </si>
  <si>
    <t>(Titolo. Nome Cognome)</t>
  </si>
  <si>
    <t>TITOLARE PRATICA:</t>
  </si>
  <si>
    <t>CONTRIBUTO COMMISURATO AL COSTO DI COSTRUZIONE</t>
  </si>
  <si>
    <t>PROSPETTO DI DETERMINAZIONE DELLE SUPERFICI E DELLA MAGGIORAZIONE</t>
  </si>
  <si>
    <t>Conteggio eseguito ai sensi del D.M. n.801 del 10/05/1977</t>
  </si>
  <si>
    <t>TABELLA i1 - Incremento per superficie utile abitabile (art.5)</t>
  </si>
  <si>
    <t>Classe di superficie mq.</t>
  </si>
  <si>
    <t>Alloggi  (n.)</t>
  </si>
  <si>
    <t>Sup. utile abitabile (mq.)</t>
  </si>
  <si>
    <t>Rapporto rispetto al totale  Su</t>
  </si>
  <si>
    <t>%    Incremento (art. 5)</t>
  </si>
  <si>
    <t xml:space="preserve">% Incremento   per classi di superficie </t>
  </si>
  <si>
    <t>( 1 )</t>
  </si>
  <si>
    <t>( 2 )</t>
  </si>
  <si>
    <t>( 3 )</t>
  </si>
  <si>
    <t>(4) = (3) : Su</t>
  </si>
  <si>
    <t>(5)</t>
  </si>
  <si>
    <t>(6) = (4) x (5)</t>
  </si>
  <si>
    <t>fino a 95</t>
  </si>
  <si>
    <t>oltre 95 fino a 110</t>
  </si>
  <si>
    <t>oltre 110 fino a 130</t>
  </si>
  <si>
    <t>oltre 130 fino a 160</t>
  </si>
  <si>
    <t>oltre 160</t>
  </si>
  <si>
    <t>Su totale</t>
  </si>
  <si>
    <t>Incremento i1</t>
  </si>
  <si>
    <t>TABELLA i2 - sup. servizi e accessori della residenza (art.2)</t>
  </si>
  <si>
    <t>Incremento per servizi e accessori (art.6)</t>
  </si>
  <si>
    <t>Destinazioni</t>
  </si>
  <si>
    <t>Sup. netta di servizi ed access. (mq.)</t>
  </si>
  <si>
    <t>Intervalli di variabilità' del rapporto percentuale  (Snr/Su x 100)</t>
  </si>
  <si>
    <t>Valore incremento percentuale</t>
  </si>
  <si>
    <t>a) Cantinole, soffitte, locali motore ascensore, cabine idriche, lavatoi comuni, centrali termiche ed altri locali a stretto servizio delle residenze</t>
  </si>
  <si>
    <t>inferiore a 50</t>
  </si>
  <si>
    <t>b) Autorimesse singole o collettive</t>
  </si>
  <si>
    <t>oltre 50 e fino al 75 compreso</t>
  </si>
  <si>
    <t>c) Androni d'ingresso o porticati liberi</t>
  </si>
  <si>
    <t>tra il 75 e fino 100 compreso</t>
  </si>
  <si>
    <t>d) Logge e balconi</t>
  </si>
  <si>
    <t>oltre il 100</t>
  </si>
  <si>
    <t>Snr</t>
  </si>
  <si>
    <t>Incremento i2</t>
  </si>
  <si>
    <t>Ipotesi che ricorre:</t>
  </si>
  <si>
    <t>Snr/Su x 100 =</t>
  </si>
  <si>
    <t>TABELLA i3 - Incremento per particolari caratteristiche (art.7)</t>
  </si>
  <si>
    <t>contrassegnare caratteristiche</t>
  </si>
  <si>
    <t>Incremento percentuale</t>
  </si>
  <si>
    <t>0) Nessuno dei casi dal punto 1 al punto 5</t>
  </si>
  <si>
    <t>1) più di un ascensore per ogni scala se questa serve meno di sei piani sopraelevati</t>
  </si>
  <si>
    <t>2) scala di servizio non prescritta da leggi o regolamenti o imposta da necessità di prevenzione di infortuni o di incendi</t>
  </si>
  <si>
    <t>3) altezza libera netta di piano superiore a m 3,00 o a quella minima prescritta da norme regolamentari. Per ambienti con altezze diverse si fa riferimento all'altezza media ponderale</t>
  </si>
  <si>
    <t>4) piscina coperta o scoperta quando sia a servizio di uno o più edifici comprendenti meno di 15 unità immobiliari</t>
  </si>
  <si>
    <t>5) alloggi di custodia a servizio di uno o più edifici comprendenti meno di 15 unità immobiliari</t>
  </si>
  <si>
    <t>Contrassegnare il caso che ricorre e sommare le percentuali</t>
  </si>
  <si>
    <t>Incremento i3</t>
  </si>
  <si>
    <t>Percentuale di incremento totale = i1 + i2 + i3</t>
  </si>
  <si>
    <t>Incremento totale</t>
  </si>
  <si>
    <t>TABELLA 4 - Individuazione della maggiorazione (art.8)</t>
  </si>
  <si>
    <t>classe I:     percentuale di incremento fino a 5 inclusa: nessuna maggiorazione</t>
  </si>
  <si>
    <t>classe II:    percentuale di incremento da 5 a 10 inclusa: maggiorazione del 5 per cento</t>
  </si>
  <si>
    <t>classe III:   percentuale di incremento da 10 a 15 inclusa: maggiorazione del 10 per cento</t>
  </si>
  <si>
    <t>classe IV:  percentuale di incremento da 15 a 20 inclusa: maggiorazione del 15 per cento</t>
  </si>
  <si>
    <t>classe V:   percentuale di incremento da 20 a 25 inclusa: maggiorazione del 20 per cento</t>
  </si>
  <si>
    <t>classe VI:  percentuale di incremento da 25 a 30 inclusa: maggiorazione del 25 per cento</t>
  </si>
  <si>
    <t>classe VII: percentuale di incremento da 30 a 35 inclusa: maggiorazione del 30 per cento;</t>
  </si>
  <si>
    <t>classe VIII:percentuale di incremento da 35 a 40 inclusa: maggiorazione del 35 per cento</t>
  </si>
  <si>
    <t>classe IX:  percentuale di incremento da 40 a 45 inclusa: maggiorazione del 40 per cento</t>
  </si>
  <si>
    <t>classe X:   percentuale di incremento da 45 a 50 inclusa: maggiorazione del 45 per cento</t>
  </si>
  <si>
    <t>classe XI:  oltre il 50 per cento inclusa: maggiorazione del 50 per cento</t>
  </si>
  <si>
    <t>Percent. Maggiorazione</t>
  </si>
  <si>
    <t>TABELLA 5 - Superfici residenziali e relativi servizi e accessori (artt.2 e 3)</t>
  </si>
  <si>
    <t>Sigla e Denominazione</t>
  </si>
  <si>
    <t>Superficie  mq.</t>
  </si>
  <si>
    <r>
      <t>Su</t>
    </r>
    <r>
      <rPr>
        <sz val="12"/>
        <rFont val="Arial"/>
        <family val="2"/>
      </rPr>
      <t xml:space="preserve"> - superficie utile abitabile (art.3)</t>
    </r>
  </si>
  <si>
    <r>
      <t>Snr</t>
    </r>
    <r>
      <rPr>
        <sz val="12"/>
        <rFont val="Arial"/>
        <family val="2"/>
      </rPr>
      <t xml:space="preserve"> - superficie netta non residenziale (art.2)</t>
    </r>
  </si>
  <si>
    <r>
      <t>60% Snr</t>
    </r>
    <r>
      <rPr>
        <sz val="12"/>
        <rFont val="Arial"/>
        <family val="2"/>
      </rPr>
      <t xml:space="preserve"> - superficie non residenziale ragguagliata</t>
    </r>
  </si>
  <si>
    <t>4 = 1 + 3</t>
  </si>
  <si>
    <r>
      <t>Sc</t>
    </r>
    <r>
      <rPr>
        <sz val="12"/>
        <rFont val="Arial"/>
        <family val="2"/>
      </rPr>
      <t xml:space="preserve"> - superficie complessiva (art.2)</t>
    </r>
  </si>
  <si>
    <t>Sc - sup. complessiva</t>
  </si>
  <si>
    <t>TABELLA 6 - Sup. attività turistiche, commerciali, direzionali e accessori (art.9)</t>
  </si>
  <si>
    <r>
      <t>Sn</t>
    </r>
    <r>
      <rPr>
        <sz val="12"/>
        <rFont val="Arial"/>
        <family val="2"/>
      </rPr>
      <t xml:space="preserve"> - superficie netta non residenziale (art.9)</t>
    </r>
  </si>
  <si>
    <r>
      <t>Sa</t>
    </r>
    <r>
      <rPr>
        <sz val="12"/>
        <rFont val="Arial"/>
        <family val="2"/>
      </rPr>
      <t xml:space="preserve"> - superficie dei relativi accessori (art.9)</t>
    </r>
  </si>
  <si>
    <r>
      <t>60% Sa</t>
    </r>
    <r>
      <rPr>
        <sz val="12"/>
        <rFont val="Arial"/>
        <family val="2"/>
      </rPr>
      <t xml:space="preserve"> - superficie accessoria ragguagliata</t>
    </r>
  </si>
  <si>
    <r>
      <t>St</t>
    </r>
    <r>
      <rPr>
        <sz val="12"/>
        <rFont val="Arial"/>
        <family val="2"/>
      </rPr>
      <t xml:space="preserve"> - superficie complessiva (art.9)</t>
    </r>
  </si>
  <si>
    <t>St - sup. complessiva</t>
  </si>
  <si>
    <t>TABELLA 7 - Superfici interessate dal contributo afferente il costo di costruzione</t>
  </si>
  <si>
    <t>Nuova edificazione</t>
  </si>
  <si>
    <t>Interventi sull'esistente</t>
  </si>
  <si>
    <t>DETERMINAZIONE DEL CONTRIBUTO - OPERE RESIDENZIALI</t>
  </si>
  <si>
    <t>Costo base di costruzione a €/mq</t>
  </si>
  <si>
    <t>Percentuale di maggiorazione</t>
  </si>
  <si>
    <r>
      <t xml:space="preserve">Superficie complessiva residenziale </t>
    </r>
    <r>
      <rPr>
        <b/>
        <sz val="12"/>
        <rFont val="Garamond"/>
        <family val="1"/>
        <charset val="1"/>
      </rPr>
      <t>Sc</t>
    </r>
    <r>
      <rPr>
        <sz val="12"/>
        <rFont val="Garamond"/>
        <family val="1"/>
        <charset val="1"/>
      </rPr>
      <t xml:space="preserve"> mq.</t>
    </r>
  </si>
  <si>
    <t>(1)</t>
  </si>
  <si>
    <t>Percentuale sull’intervento: 30% interventi sull'esistente e 100% per nuova edificazione</t>
  </si>
  <si>
    <t>(2) = (1) x Costo base a mq.</t>
  </si>
  <si>
    <t>Costo per intervento a mq.</t>
  </si>
  <si>
    <t>(3) = (2) x perc.maggiorazione</t>
  </si>
  <si>
    <t>Costo di Costruzione maggiorato a mq.</t>
  </si>
  <si>
    <t>(4) = (3) x Sc</t>
  </si>
  <si>
    <t>Costo di costruzione  edificio</t>
  </si>
  <si>
    <t>Numero totale alloggi</t>
  </si>
  <si>
    <t>(6) = Su : (5)</t>
  </si>
  <si>
    <t>Superficie utile alloggi media</t>
  </si>
  <si>
    <t>(7) = Snr : (5)</t>
  </si>
  <si>
    <t>Superficie non residenziale media</t>
  </si>
  <si>
    <t>(8) = in funzione di (6) e (7)                 (vedi tabella seguente)</t>
  </si>
  <si>
    <t>Percentuale contributo costo di costruzione</t>
  </si>
  <si>
    <t>Contributo costo di costruzione Opere Residenziali (4) x (8)</t>
  </si>
  <si>
    <t>INTERVENTI: Abitazioni aventi superficie utile:</t>
  </si>
  <si>
    <t>a) superiore a mq.160 e accessori &gt; = mq 60</t>
  </si>
  <si>
    <t>b) compreso tra mq.160 e mq.130 e accessori &lt; = mq 55</t>
  </si>
  <si>
    <t>c) compreso tra mq.130 e mq.110 e accessori &lt; = a mq 50</t>
  </si>
  <si>
    <t>d) compreso tra mq.110 e mq.95 e accessori &lt; = a mq 45</t>
  </si>
  <si>
    <t>e) inferiore a mq.95 e accessori &lt; = a mq 40</t>
  </si>
  <si>
    <t xml:space="preserve">    Abitazioni aventi caratteristiche di lusso (DM 2/8/1969)</t>
  </si>
  <si>
    <t>DETERMINAZIONE DEL CONTRIBUTO - OPERE NON RESIDENZIALI</t>
  </si>
  <si>
    <t>Tipo di intervento</t>
  </si>
  <si>
    <t>Costo Base</t>
  </si>
  <si>
    <t>Importo perizia o superficie</t>
  </si>
  <si>
    <t>Percentuale</t>
  </si>
  <si>
    <t>Contributo</t>
  </si>
  <si>
    <t>Nuova costruzione rurale non residenziale</t>
  </si>
  <si>
    <t>€/mq 281,88</t>
  </si>
  <si>
    <t>Nuova costruzione commerciale, direzionale e turistica</t>
  </si>
  <si>
    <r>
      <t xml:space="preserve">Perizia </t>
    </r>
    <r>
      <rPr>
        <b/>
        <sz val="12"/>
        <rFont val="Arial"/>
        <family val="2"/>
      </rPr>
      <t>(*)</t>
    </r>
  </si>
  <si>
    <t>Ristrutt. di edificio rurale non residenziale e per agriturismo</t>
  </si>
  <si>
    <t>€/mq 281,88 x 30%</t>
  </si>
  <si>
    <t>Ristrutt. di edificio commerciale, direzionale o turistico</t>
  </si>
  <si>
    <r>
      <t xml:space="preserve">Perizia </t>
    </r>
    <r>
      <rPr>
        <b/>
        <sz val="11"/>
        <rFont val="Arial"/>
        <family val="2"/>
      </rPr>
      <t>(*)</t>
    </r>
    <r>
      <rPr>
        <sz val="11"/>
        <rFont val="Arial"/>
        <family val="2"/>
      </rPr>
      <t xml:space="preserve"> x 30%</t>
    </r>
  </si>
  <si>
    <t xml:space="preserve">Contributo costo di costruzione Opere non Residenziali </t>
  </si>
  <si>
    <r>
      <t>(*)</t>
    </r>
    <r>
      <rPr>
        <sz val="11"/>
        <rFont val="Arial"/>
        <family val="2"/>
      </rPr>
      <t xml:space="preserve"> </t>
    </r>
    <r>
      <rPr>
        <sz val="11"/>
        <rFont val="Garamond"/>
        <family val="1"/>
        <charset val="1"/>
      </rPr>
      <t>La perizia deve essere giurata e comprendere la stima analitica di tutte le lavorazioni necessarie per dare l'opera compiuta in ogni sua parte, redatta con criteri a misura applicando i costi unitari dei prezzari ufficiali di livello regionale e/o provinciale, con i relativi codici di riferimento.</t>
    </r>
  </si>
  <si>
    <t>COSTO DI COSTRUZIONE</t>
  </si>
  <si>
    <t>NOTA - In caso di sanatoria e' da corrispondersi il doppio degli oneri concessori calcolati</t>
  </si>
  <si>
    <t>TOTALE X 2</t>
  </si>
  <si>
    <t>INSEDIAMENTI  RESIDENZIALI</t>
  </si>
  <si>
    <t>TIPO DI INTERVENTO da L.R. n. 65/2014 e s.m.i.</t>
  </si>
  <si>
    <t>ZONA URBANISTICA</t>
  </si>
  <si>
    <t>COSTO MEDIO COMUNALE</t>
  </si>
  <si>
    <t>PARAMETRI   TAB. "C"  L.R.1/2005</t>
  </si>
  <si>
    <r>
      <t>ONERI URBANIZZAZIONE         (Euro /m</t>
    </r>
    <r>
      <rPr>
        <b/>
        <vertAlign val="superscript"/>
        <sz val="12"/>
        <rFont val="Times New Roman"/>
        <family val="1"/>
      </rPr>
      <t>3</t>
    </r>
    <r>
      <rPr>
        <b/>
        <sz val="12"/>
        <rFont val="Times New Roman"/>
        <family val="1"/>
      </rPr>
      <t>)</t>
    </r>
  </si>
  <si>
    <t xml:space="preserve"> Ristrutturazione Edilizia  - art. 135 c.2 lettera d) e lettera e bis), artt. 183 comma 2 lettera a) e comma 3</t>
  </si>
  <si>
    <t>TUTTE</t>
  </si>
  <si>
    <t>Ristrutturazione Edilizia  e sostituzione edilizia – art. 134 comma 1 lettera h) nn. 1), 2), 3), 4), e lettera l)</t>
  </si>
  <si>
    <t>NUOVA EDIFICAZIONE CONSENTITA SU PIANI ATTUATIVI VIGENTI (PV)- PROGETTI UNITARI CONVENZIONATI (P.I.) - PIANI ATTUATIVI (P.A.) -</t>
  </si>
  <si>
    <t>Fabbricati in Z.T.O. E</t>
  </si>
  <si>
    <t>ONERI  VERDI</t>
  </si>
  <si>
    <t>Cambio di destinazione o frazionamento art. 135 comma 2 lettere a), b) c), d) e), e bis) – Art. 136 comma 2 lettere a), a bis)</t>
  </si>
  <si>
    <t>Ricostruzione di ristrutturazione edilizia ricostruttiva – Art. 134 comma 1 lettera h) nn. 1), 2) 3), 4) (SOLO PER ABITAZIONI RURALI</t>
  </si>
  <si>
    <t>INSEDIAMENTI  ARTIGIANALI    E    INDUSTRIALI</t>
  </si>
  <si>
    <t>TIPO DI INTERVENTO</t>
  </si>
  <si>
    <r>
      <t>ONERI URBANIZZAZIONE      (Euro /mq</t>
    </r>
    <r>
      <rPr>
        <b/>
        <sz val="12"/>
        <rFont val="Times New Roman"/>
        <family val="1"/>
      </rPr>
      <t>)</t>
    </r>
  </si>
  <si>
    <t>Ristrutturazione Edilizia, Manutenzione straordinaria con aumento delle U.I. e interventi di restauro con aumento di carico urbanistico – Art. 134 comma 1 lettera h), nn. 1), 2), 3),4) – Art. 135 comma 2 lettere d) ed e bis) – Art. 183 comma 2 lettera a) e comma 3.</t>
  </si>
  <si>
    <t xml:space="preserve">Sostituzione Edilizia con contestuale incremento di volume – Art. 134 comma 1 lettera l) </t>
  </si>
  <si>
    <t>AREE SPECIALIZZATE NELLA PRODUZIONE – U4 – in fabbricati con classi di intervento ammissibili compatibili alla sostituzione edilizia</t>
  </si>
  <si>
    <t>Nuova Costruzione  e Ristrutturazione Urbanistica – Art. 134 comma 1 lettere a), b) b bis) f) g) h nn. 2) 4)</t>
  </si>
  <si>
    <t>NUOVA EDIFICAZIONE E RISTRUTTURAZIONE URBANISTICA CONSENTITA SU PIANI ATTUATIVI VIGENTI (PV) - PROGETTI UNITARI CONVENZIONATI (P.I.) - PIANI ATTUATIVI (P.A.) - ADDIZIONE VOLUMETRICA OVE CONSENTITO</t>
  </si>
  <si>
    <t xml:space="preserve">PRIMARIA SPECIALE (*)   </t>
  </si>
  <si>
    <t xml:space="preserve">(*)  =  categorie Istat: </t>
  </si>
  <si>
    <t>301 - alimentari, 303 - tessili, 305 - calzature, 313 - chimiche e affini, cartiere e cartotecniche</t>
  </si>
  <si>
    <t xml:space="preserve">ONERI URBANIZZAZIONE (Euro/mq) tariffe relative al tipo di attività esercitata ridotte del 70% </t>
  </si>
  <si>
    <t>INSEDIAMENTI  COMMERCIALI,  TURISTICI,  DIREZIONALI</t>
  </si>
  <si>
    <t>PARAMETRI   TAB. "C"     L.R.1/2005</t>
  </si>
  <si>
    <r>
      <t>ONERI URBANIZZAZIONE          (Euro /mc</t>
    </r>
    <r>
      <rPr>
        <b/>
        <sz val="12"/>
        <rFont val="Times New Roman"/>
        <family val="1"/>
      </rPr>
      <t>)</t>
    </r>
  </si>
  <si>
    <t>Tutti gli interventi da eseguire sul fabbricato soggetti a SCIA cui l'art. 135 comma 2 lettere a), b), c), d), e), e bis) – Tutti gli interventi da eseguire sul fabbricato soggetti a CILA cui l'art. 136 lettere a), a bis)</t>
  </si>
  <si>
    <t>Per interventi su fabbricati rurali in z.t.o. E eseguiti da soggetto non qualificato come imprenditore agricolo. Solo sugli edifici negli ambiti “R5 – Nuclei Rurali” in cui è consentito lo specifico uso nelle N.T.A. del Piano Operativo. Sono fatte salve le limitazioni e le condizioni cui agli artt. 81, 82 e 83 della L.R. n. 65/2014</t>
  </si>
  <si>
    <t>(*) Art.191 comma 9 lett.a)  L.R. 65/2014)</t>
  </si>
  <si>
    <t xml:space="preserve">ONERI URBANIZZAZIONE (Euro/mc) tariffe relative al tipo di attività esercitata ridotte del 70% </t>
  </si>
  <si>
    <t>INSEDIAMENTI COMMERCIALI ALL' INGROSSO</t>
  </si>
  <si>
    <t>PARAMETRI   TAB. "C"     L.R. 1/2005</t>
  </si>
  <si>
    <r>
      <t>ONERI URBANIZZAZIONE         (Euro /mc</t>
    </r>
    <r>
      <rPr>
        <b/>
        <sz val="12"/>
        <rFont val="Times New Roman"/>
        <family val="1"/>
      </rPr>
      <t>)</t>
    </r>
  </si>
  <si>
    <t>Tutti gli interventi da eseguire sul fabbricato soggetti a SCIA cui l'art. 135 comma 2 lettere a), b), c), d), e), e bis) – Tutti gli interventi da eseguire sul fabbricato soggetti a CILA cui l'art. 136 comma 2 lettere a), a bis)</t>
  </si>
  <si>
    <t>Per interventi su fabbricati rurali in z.t.o. E eseguiti da soggetto non qualificato come imprenditore agricolo. Solo sugli edifici negli ambiti “R5 – Nuclei Rurali” in cui è consentito lo specifico uso nelle NTA del Piano Operativo. Sono fatte salve le limitazioni e le condizioni cui agli artt. 81, 82 e 83 della L.R. n. 65/2014</t>
  </si>
  <si>
    <t>ONERI    VERDI</t>
  </si>
  <si>
    <t xml:space="preserve">INSEDIAMENTI  CASI PARTICOLARI  </t>
  </si>
  <si>
    <t>ONERI URBANIZZAZIONE STABILITI CON DELIBERAZIONE G.C. N.24/2023</t>
  </si>
  <si>
    <t>ONERI URBANIZZAZIONE  A SEGUITO DELL'ADEGUAMENTO ISTAT indice NIC al netto tabacchi per il periodo Gen. 2022 – Dic. 2022 pari allo +10,34%</t>
  </si>
  <si>
    <t>Piscine (*) ( art.134  comma 1 lettera m) L.R. 65/2014)</t>
  </si>
  <si>
    <t>OVE CONSENTITO</t>
  </si>
  <si>
    <t>PRIMARIA €/mc</t>
  </si>
  <si>
    <t>SECONDARIA €/mc</t>
  </si>
  <si>
    <r>
      <t>Campi  da  Tennis</t>
    </r>
    <r>
      <rPr>
        <b/>
        <sz val="12"/>
        <rFont val="Garamond"/>
        <family val="1"/>
        <charset val="1"/>
      </rPr>
      <t xml:space="preserve"> (*1)</t>
    </r>
    <r>
      <rPr>
        <sz val="12"/>
        <rFont val="Garamond"/>
        <family val="1"/>
        <charset val="1"/>
      </rPr>
      <t xml:space="preserve">  ( art.134  comma 1 lettera m) L.R. 65/2014)</t>
    </r>
  </si>
  <si>
    <t>TARIFFA FORFETTARIA</t>
  </si>
  <si>
    <t>PRIMARIA €/corpo</t>
  </si>
  <si>
    <t>SECONDARIA € /corpo</t>
  </si>
  <si>
    <t>SECONDARIA € /mc</t>
  </si>
  <si>
    <t>Nuova edificazione e addizioni volumetriche fuori dalla sagoma esistente art. 134 comma 1 lettere a), b,), b bis), g) – Ristrutturazione urbanistica art. 134 comma 1 lettera f)</t>
  </si>
  <si>
    <t>Z.T.O. E</t>
  </si>
  <si>
    <t>INTERVENTI SU FABBRICATI NON QUALIFICATI RURALI IN Z.T.O. E con classi di intervento ammissibili C2B e C3A</t>
  </si>
  <si>
    <t>(*)  = si è applicata una maggiorazione rispettivamente del 50% e del 30% al Costo medio Comunale precedente</t>
  </si>
  <si>
    <t>(1*)  = si è applicata una maggiorazione rispettivamente del 50% e del 30% alla tariffa forfettaria precedente</t>
  </si>
  <si>
    <t>CALCOLO DEL COSTO MEDIO COMUNALE</t>
  </si>
  <si>
    <t>COSTO MEDIO REGIONALE  (Tabella A1/A2)</t>
  </si>
  <si>
    <t>COSTO MEDIO REGIONALE con variazione ISTAT di cui alla D.G.C n 24/2023</t>
  </si>
  <si>
    <t>VARIAZIONE ISTAT indice NIC al netto tabacchi per il periodo Gen. 2023 – Dic. 2023 pari allo +0,42%</t>
  </si>
  <si>
    <t>COEFFICIENTE TABELLA "B"  (TERRITORIALE) immutato</t>
  </si>
  <si>
    <t>COEFFICIENTE VARIAZIONE O INCREMENTO (Art.127 comma 2 L.R.1/2005)</t>
  </si>
  <si>
    <t>COSTO MEDIO COMUNALE aggiornato a Dicembre 2023</t>
  </si>
  <si>
    <t>PRIMARIA €</t>
  </si>
  <si>
    <t xml:space="preserve">SECONDARIA € </t>
  </si>
  <si>
    <t>INSEDIAMENTI ARTIGIANALI ED INDUSTRIALI</t>
  </si>
  <si>
    <t>INSEDIAMENTI COMMERCIALI, TURISTICI E DIREZIONALI</t>
  </si>
  <si>
    <t>CASI  PARTICOLARI</t>
  </si>
  <si>
    <t>Il  Costo medio Comunale  per i casi particolari si ottiene moltiplicando il costo medio Regionale previsto per le nuove costruzioni residenziali</t>
  </si>
  <si>
    <t xml:space="preserve">COSTO DI COSTRUZIONE </t>
  </si>
  <si>
    <t>COSTO di COSTRUZIONE di cui alla D.G.C n. 24 del 06/02/2023 €/mq</t>
  </si>
  <si>
    <t>PERCENTUALE DI AGGIORNAMENTO indice Istat nazionale per il periodo Gennaio 2023 – Dic. 2023 (ultimo dato disponibile)</t>
  </si>
  <si>
    <t>COSTO DI COSTRUZIONE aggiornato al 2024</t>
  </si>
  <si>
    <t>CARATTERISTICHE TIPOLOGICHE DELLE  COSTRUZIONI</t>
  </si>
  <si>
    <t>COMUNI CON COEFFICIENTE TERRITORIALE COMPRESO tra 0,801 e 1,00</t>
  </si>
  <si>
    <t>INTERVENTI</t>
  </si>
  <si>
    <t>1  Abitazioni aventi superficie utile:</t>
  </si>
  <si>
    <t>a)  superiori a mq. 160 e accessori &gt; = mq. 60</t>
  </si>
  <si>
    <t>b)  compreso tra mq. 160 e  mq. 130 e accessori &lt; = mq. 55</t>
  </si>
  <si>
    <t>c)  compreso tra mq. 130 e  mq. 110 e accessori &lt; = mq. 50</t>
  </si>
  <si>
    <t>d)  compreso tra mq. 110 e  mq. 95 e accessori &lt; = mq. 45</t>
  </si>
  <si>
    <t>e)  inferiore a mq. 95 e accessori &lt; = mq. 40</t>
  </si>
  <si>
    <t>2 Abitazioni aventi caratteristiche di lusso (DM 2/08/1969)</t>
  </si>
  <si>
    <t>NOTA:</t>
  </si>
  <si>
    <t>Qualora la superficie degli accessori superi quella indicata a fianco di ciascuna categoria,  la percentuale da applicare è quella della categoria immediatamente superiore.</t>
  </si>
  <si>
    <t>Le percentuali di applicazione sopra indicate sono ridotte di un punto  nei seguenti casi:</t>
  </si>
  <si>
    <t>a)   per gli edifici che vengono dotati, ai fini del riscaldamento invernale e/o del condizionamento estivo, di sistemi costruttivi ed impianti che utilizzano l'energia solare;</t>
  </si>
  <si>
    <t>b)   per gli edifici da realizzare  con struttura portante  in muratura di pietrame e/o laterizio;</t>
  </si>
  <si>
    <t>c)   per gli interventi di bioedilizia.</t>
  </si>
  <si>
    <t>Per gli interventi di ristrutturazione edilizia su edifici esistenti il contributo è dovuto nella misura del 30 %  secondo l'importo di cui alla suddetta tabella "B", ai sensi  del comma 5 art.20 L.R. 52/99.</t>
  </si>
  <si>
    <t>Gli interventi per l'installazione di impianti relativi  alle energie rinnovabili ed alla conservazione ed al risparmio energetico sono assimilati a manutenzione straordinaria</t>
  </si>
  <si>
    <t xml:space="preserve">COSTO  DI  COSTRUZIONE </t>
  </si>
  <si>
    <t>INSEDIAMENTI  NON  RESIDENZIALI</t>
  </si>
  <si>
    <t>INTERVENTO</t>
  </si>
  <si>
    <t>COSTO di COSTRUZIONE di cui alla D.G.C n. 24 del 06/02/2023</t>
  </si>
  <si>
    <t>PERCENTUALE DI AGGIORNAMENTO indice Istat nazionale per il periodo Gen. 2023 – Dic. 2023 (ultimo dato disponibile)</t>
  </si>
  <si>
    <t xml:space="preserve">Nuova costruzione o ristrutturazione urbanistica o sostituzione edilizia di fabbricati rurali non residenziali </t>
  </si>
  <si>
    <t>€/mq 281,18</t>
  </si>
  <si>
    <t>€/mq 279,58</t>
  </si>
  <si>
    <t>Nuova costruzione o ristrutturazione urbanistica o sostituzione edilizia di fabbricati commerciali, direzionali  e turistici e di impianti di distribuzione  carburanti.</t>
  </si>
  <si>
    <t>COMPUTO   METRICO</t>
  </si>
  <si>
    <t>PERCENTUALE</t>
  </si>
  <si>
    <t>Ristrutturazione edilizia di fabbricati rurali non residenziale.</t>
  </si>
  <si>
    <t>€/mq 281,18 x 30%</t>
  </si>
  <si>
    <t>€/mq 279,58 x 30%</t>
  </si>
  <si>
    <t>Ristrutturazione edilizia di fabbricati commerciali, direzionali,  turistici, di  imprese di distribuzione  carburanti e di annessi agricoli ai fini agrituristici.</t>
  </si>
  <si>
    <t xml:space="preserve">COMPUTO   METRICO x 30%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</si>
</sst>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_);_(@_)"/>
    <numFmt numFmtId="165" formatCode="&quot;€ &quot;#,##0.00"/>
    <numFmt numFmtId="166" formatCode="0.000"/>
    <numFmt numFmtId="167" formatCode="#,##0.000"/>
    <numFmt numFmtId="168" formatCode="&quot;€ &quot;#,##0.000"/>
    <numFmt numFmtId="169" formatCode="0.0000%"/>
  </numFmts>
  <fonts count="32">
    <font>
      <sz val="10"/>
      <name val="Arial"/>
      <family val="2"/>
    </font>
    <font>
      <sz val="10"/>
      <name val="Garamond"/>
      <family val="1"/>
      <charset val="1"/>
    </font>
    <font>
      <b/>
      <sz val="14"/>
      <name val="Garamond"/>
      <family val="1"/>
      <charset val="1"/>
    </font>
    <font>
      <b/>
      <sz val="11"/>
      <name val="Garamond"/>
      <family val="1"/>
      <charset val="1"/>
    </font>
    <font>
      <sz val="14"/>
      <name val="Garamond"/>
      <family val="1"/>
      <charset val="1"/>
    </font>
    <font>
      <b/>
      <sz val="12"/>
      <name val="Garamond"/>
      <family val="1"/>
      <charset val="1"/>
    </font>
    <font>
      <sz val="12"/>
      <name val="Garamond"/>
      <family val="1"/>
      <charset val="1"/>
    </font>
    <font>
      <b/>
      <i/>
      <sz val="11"/>
      <name val="Garamond"/>
      <family val="1"/>
      <charset val="1"/>
    </font>
    <font>
      <sz val="11"/>
      <name val="Garamond"/>
      <family val="1"/>
      <charset val="1"/>
    </font>
    <font>
      <sz val="9"/>
      <name val="Garamond"/>
      <family val="1"/>
      <charset val="1"/>
    </font>
    <font>
      <sz val="11"/>
      <color indexed="8"/>
      <name val="Garamond"/>
      <family val="1"/>
      <charset val="1"/>
    </font>
    <font>
      <b/>
      <sz val="9"/>
      <name val="Garamond"/>
      <family val="1"/>
      <charset val="1"/>
    </font>
    <font>
      <b/>
      <sz val="11"/>
      <name val="Garamond"/>
      <family val="1"/>
    </font>
    <font>
      <b/>
      <sz val="10"/>
      <name val="Garamond"/>
      <family val="1"/>
      <charset val="1"/>
    </font>
    <font>
      <b/>
      <sz val="14"/>
      <name val="Arial"/>
      <family val="2"/>
    </font>
    <font>
      <b/>
      <sz val="12"/>
      <color indexed="8"/>
      <name val="Garamond"/>
      <family val="1"/>
      <charset val="1"/>
    </font>
    <font>
      <sz val="12"/>
      <name val="Arial"/>
      <family val="2"/>
    </font>
    <font>
      <b/>
      <sz val="12"/>
      <name val="Arial"/>
      <family val="2"/>
    </font>
    <font>
      <sz val="13"/>
      <name val="Garamond"/>
      <family val="1"/>
      <charset val="1"/>
    </font>
    <font>
      <b/>
      <sz val="10"/>
      <name val="Arial"/>
      <family val="2"/>
    </font>
    <font>
      <b/>
      <sz val="11"/>
      <name val="Arial"/>
      <family val="2"/>
    </font>
    <font>
      <sz val="11"/>
      <name val="Arial"/>
      <family val="2"/>
    </font>
    <font>
      <b/>
      <i/>
      <sz val="12"/>
      <name val="Garamond"/>
      <family val="1"/>
      <charset val="1"/>
    </font>
    <font>
      <b/>
      <vertAlign val="superscript"/>
      <sz val="12"/>
      <name val="Times New Roman"/>
      <family val="1"/>
    </font>
    <font>
      <b/>
      <sz val="12"/>
      <name val="Times New Roman"/>
      <family val="1"/>
    </font>
    <font>
      <sz val="11"/>
      <name val="Times New Roman"/>
      <family val="1"/>
      <charset val="1"/>
    </font>
    <font>
      <b/>
      <i/>
      <sz val="11"/>
      <name val="Times New Roman"/>
      <family val="1"/>
      <charset val="1"/>
    </font>
    <font>
      <b/>
      <sz val="11"/>
      <name val="Times New Roman"/>
      <family val="1"/>
      <charset val="1"/>
    </font>
    <font>
      <sz val="11"/>
      <name val="Times New Roman"/>
      <family val="1"/>
    </font>
    <font>
      <b/>
      <sz val="12"/>
      <name val="Times New Roman"/>
      <family val="1"/>
      <charset val="1"/>
    </font>
    <font>
      <u/>
      <sz val="11"/>
      <name val="Times New Roman"/>
      <family val="1"/>
      <charset val="1"/>
    </font>
    <font>
      <sz val="10"/>
      <name val="Arial"/>
      <family val="2"/>
    </font>
  </fonts>
  <fills count="4">
    <fill>
      <patternFill patternType="none"/>
    </fill>
    <fill>
      <patternFill patternType="gray125"/>
    </fill>
    <fill>
      <patternFill patternType="solid">
        <fgColor indexed="26"/>
        <bgColor indexed="9"/>
      </patternFill>
    </fill>
    <fill>
      <patternFill patternType="solid">
        <fgColor indexed="22"/>
        <bgColor indexed="31"/>
      </patternFill>
    </fill>
  </fills>
  <borders count="65">
    <border>
      <left/>
      <right/>
      <top/>
      <bottom/>
      <diagonal/>
    </border>
    <border>
      <left/>
      <right/>
      <top/>
      <bottom style="thin">
        <color indexed="8"/>
      </bottom>
      <diagonal/>
    </border>
    <border>
      <left/>
      <right/>
      <top style="thin">
        <color indexed="8"/>
      </top>
      <bottom style="thin">
        <color indexed="8"/>
      </bottom>
      <diagonal/>
    </border>
    <border>
      <left/>
      <right/>
      <top/>
      <bottom style="double">
        <color indexed="8"/>
      </bottom>
      <diagonal/>
    </border>
    <border>
      <left style="double">
        <color indexed="8"/>
      </left>
      <right style="medium">
        <color indexed="8"/>
      </right>
      <top style="double">
        <color indexed="8"/>
      </top>
      <bottom style="medium">
        <color indexed="8"/>
      </bottom>
      <diagonal/>
    </border>
    <border>
      <left style="medium">
        <color indexed="8"/>
      </left>
      <right style="medium">
        <color indexed="8"/>
      </right>
      <top style="double">
        <color indexed="8"/>
      </top>
      <bottom style="medium">
        <color indexed="8"/>
      </bottom>
      <diagonal/>
    </border>
    <border>
      <left style="medium">
        <color indexed="8"/>
      </left>
      <right style="thin">
        <color indexed="8"/>
      </right>
      <top style="double">
        <color indexed="8"/>
      </top>
      <bottom style="medium">
        <color indexed="8"/>
      </bottom>
      <diagonal/>
    </border>
    <border>
      <left style="thin">
        <color indexed="8"/>
      </left>
      <right style="double">
        <color indexed="8"/>
      </right>
      <top style="double">
        <color indexed="8"/>
      </top>
      <bottom style="medium">
        <color indexed="8"/>
      </bottom>
      <diagonal/>
    </border>
    <border>
      <left style="double">
        <color indexed="8"/>
      </left>
      <right style="double">
        <color indexed="8"/>
      </right>
      <top style="medium">
        <color indexed="8"/>
      </top>
      <bottom style="medium">
        <color indexed="8"/>
      </bottom>
      <diagonal/>
    </border>
    <border>
      <left style="double">
        <color indexed="8"/>
      </left>
      <right style="thin">
        <color indexed="8"/>
      </right>
      <top style="medium">
        <color indexed="8"/>
      </top>
      <bottom style="medium">
        <color indexed="8"/>
      </bottom>
      <diagonal/>
    </border>
    <border>
      <left style="thin">
        <color indexed="8"/>
      </left>
      <right/>
      <top style="medium">
        <color indexed="8"/>
      </top>
      <bottom/>
      <diagonal/>
    </border>
    <border>
      <left/>
      <right/>
      <top style="medium">
        <color indexed="8"/>
      </top>
      <bottom/>
      <diagonal/>
    </border>
    <border>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double">
        <color indexed="8"/>
      </right>
      <top style="medium">
        <color indexed="8"/>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medium">
        <color indexed="8"/>
      </bottom>
      <diagonal/>
    </border>
    <border>
      <left style="thin">
        <color indexed="8"/>
      </left>
      <right style="double">
        <color indexed="8"/>
      </right>
      <top style="thin">
        <color indexed="8"/>
      </top>
      <bottom style="medium">
        <color indexed="8"/>
      </bottom>
      <diagonal/>
    </border>
    <border>
      <left style="thin">
        <color indexed="8"/>
      </left>
      <right/>
      <top/>
      <bottom style="medium">
        <color indexed="8"/>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double">
        <color indexed="8"/>
      </right>
      <top style="medium">
        <color indexed="8"/>
      </top>
      <bottom/>
      <diagonal/>
    </border>
    <border>
      <left style="thin">
        <color indexed="8"/>
      </left>
      <right style="thin">
        <color indexed="8"/>
      </right>
      <top/>
      <bottom/>
      <diagonal/>
    </border>
    <border>
      <left style="thin">
        <color indexed="8"/>
      </left>
      <right/>
      <top/>
      <bottom/>
      <diagonal/>
    </border>
    <border>
      <left/>
      <right style="thin">
        <color indexed="8"/>
      </right>
      <top/>
      <bottom/>
      <diagonal/>
    </border>
    <border>
      <left style="thin">
        <color indexed="8"/>
      </left>
      <right style="double">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double">
        <color indexed="8"/>
      </right>
      <top/>
      <bottom style="thin">
        <color indexed="8"/>
      </bottom>
      <diagonal/>
    </border>
    <border>
      <left style="thin">
        <color indexed="8"/>
      </left>
      <right style="thin">
        <color indexed="8"/>
      </right>
      <top/>
      <bottom style="medium">
        <color indexed="8"/>
      </bottom>
      <diagonal/>
    </border>
    <border>
      <left style="thin">
        <color indexed="8"/>
      </left>
      <right style="thin">
        <color indexed="8"/>
      </right>
      <top style="thin">
        <color indexed="8"/>
      </top>
      <bottom/>
      <diagonal/>
    </border>
    <border>
      <left style="double">
        <color indexed="8"/>
      </left>
      <right style="thin">
        <color indexed="8"/>
      </right>
      <top style="medium">
        <color indexed="8"/>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top/>
      <bottom style="double">
        <color indexed="8"/>
      </bottom>
      <diagonal/>
    </border>
    <border>
      <left/>
      <right style="thin">
        <color indexed="8"/>
      </right>
      <top/>
      <bottom style="double">
        <color indexed="8"/>
      </bottom>
      <diagonal/>
    </border>
    <border>
      <left style="double">
        <color indexed="8"/>
      </left>
      <right style="thin">
        <color indexed="8"/>
      </right>
      <top style="medium">
        <color indexed="8"/>
      </top>
      <bottom/>
      <diagonal/>
    </border>
    <border>
      <left style="thin">
        <color indexed="8"/>
      </left>
      <right style="thin">
        <color indexed="8"/>
      </right>
      <top style="medium">
        <color indexed="8"/>
      </top>
      <bottom style="double">
        <color indexed="8"/>
      </bottom>
      <diagonal/>
    </border>
    <border>
      <left style="thin">
        <color indexed="8"/>
      </left>
      <right style="double">
        <color indexed="8"/>
      </right>
      <top style="medium">
        <color indexed="8"/>
      </top>
      <bottom style="double">
        <color indexed="8"/>
      </bottom>
      <diagonal/>
    </border>
    <border>
      <left style="double">
        <color indexed="8"/>
      </left>
      <right style="thin">
        <color indexed="8"/>
      </right>
      <top style="double">
        <color indexed="8"/>
      </top>
      <bottom style="thin">
        <color indexed="8"/>
      </bottom>
      <diagonal/>
    </border>
    <border>
      <left style="thin">
        <color indexed="8"/>
      </left>
      <right style="double">
        <color indexed="8"/>
      </right>
      <top style="double">
        <color indexed="8"/>
      </top>
      <bottom style="thin">
        <color indexed="8"/>
      </bottom>
      <diagonal/>
    </border>
    <border>
      <left style="double">
        <color indexed="8"/>
      </left>
      <right style="thin">
        <color indexed="8"/>
      </right>
      <top style="thin">
        <color indexed="8"/>
      </top>
      <bottom style="thin">
        <color indexed="8"/>
      </bottom>
      <diagonal/>
    </border>
    <border>
      <left style="double">
        <color indexed="8"/>
      </left>
      <right style="thin">
        <color indexed="8"/>
      </right>
      <top style="thin">
        <color indexed="8"/>
      </top>
      <bottom style="double">
        <color indexed="8"/>
      </bottom>
      <diagonal/>
    </border>
    <border>
      <left style="thin">
        <color indexed="8"/>
      </left>
      <right style="double">
        <color indexed="8"/>
      </right>
      <top style="thin">
        <color indexed="8"/>
      </top>
      <bottom/>
      <diagonal/>
    </border>
    <border>
      <left style="double">
        <color indexed="8"/>
      </left>
      <right style="double">
        <color indexed="8"/>
      </right>
      <top style="double">
        <color indexed="8"/>
      </top>
      <bottom style="double">
        <color indexed="8"/>
      </bottom>
      <diagonal/>
    </border>
    <border>
      <left/>
      <right/>
      <top style="double">
        <color indexed="8"/>
      </top>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medium">
        <color indexed="8"/>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right style="thin">
        <color indexed="8"/>
      </right>
      <top style="thin">
        <color indexed="8"/>
      </top>
      <bottom style="thin">
        <color indexed="8"/>
      </bottom>
      <diagonal/>
    </border>
    <border>
      <left style="double">
        <color indexed="8"/>
      </left>
      <right style="thin">
        <color indexed="8"/>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hair">
        <color indexed="8"/>
      </left>
      <right style="hair">
        <color indexed="8"/>
      </right>
      <top style="hair">
        <color indexed="8"/>
      </top>
      <bottom style="hair">
        <color indexed="8"/>
      </bottom>
      <diagonal/>
    </border>
  </borders>
  <cellStyleXfs count="2">
    <xf numFmtId="0" fontId="0" fillId="0" borderId="0"/>
    <xf numFmtId="164" fontId="31" fillId="0" borderId="0" applyFill="0" applyBorder="0" applyAlignment="0" applyProtection="0"/>
  </cellStyleXfs>
  <cellXfs count="315">
    <xf numFmtId="0" fontId="0" fillId="0" borderId="0" xfId="0"/>
    <xf numFmtId="0" fontId="1" fillId="0" borderId="0" xfId="0" applyFont="1"/>
    <xf numFmtId="0" fontId="2" fillId="0" borderId="1" xfId="0" applyFont="1" applyBorder="1" applyAlignment="1">
      <alignment horizontal="left"/>
    </xf>
    <xf numFmtId="0" fontId="2" fillId="0" borderId="2" xfId="0" applyFont="1" applyBorder="1" applyAlignment="1">
      <alignment horizontal="justify"/>
    </xf>
    <xf numFmtId="0" fontId="2" fillId="0" borderId="2" xfId="0" applyFont="1" applyBorder="1" applyAlignment="1">
      <alignment horizontal="left"/>
    </xf>
    <xf numFmtId="0" fontId="3" fillId="0" borderId="0" xfId="0" applyFont="1" applyAlignment="1">
      <alignment horizontal="left"/>
    </xf>
    <xf numFmtId="0" fontId="4" fillId="0" borderId="0" xfId="0" applyFont="1"/>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6" fillId="0" borderId="0" xfId="0" applyFont="1"/>
    <xf numFmtId="0" fontId="8" fillId="0" borderId="10" xfId="0" applyFont="1" applyBorder="1" applyAlignment="1">
      <alignment horizontal="center" vertical="center"/>
    </xf>
    <xf numFmtId="0" fontId="8" fillId="0" borderId="11" xfId="0" applyFont="1" applyBorder="1" applyAlignment="1">
      <alignment horizontal="center" vertical="center" wrapText="1"/>
    </xf>
    <xf numFmtId="0" fontId="8" fillId="0" borderId="12" xfId="0" applyFont="1" applyBorder="1" applyAlignment="1">
      <alignment horizontal="center" vertical="center"/>
    </xf>
    <xf numFmtId="0" fontId="8" fillId="0" borderId="15" xfId="0" applyFont="1" applyBorder="1" applyAlignment="1">
      <alignment horizontal="center" vertical="center" wrapText="1"/>
    </xf>
    <xf numFmtId="166" fontId="8" fillId="0" borderId="1" xfId="0" applyNumberFormat="1" applyFont="1" applyBorder="1" applyAlignment="1">
      <alignment horizontal="center" vertical="center" wrapText="1"/>
    </xf>
    <xf numFmtId="0" fontId="8" fillId="0" borderId="16" xfId="0" applyFont="1" applyBorder="1" applyAlignment="1">
      <alignment horizontal="center" vertical="center"/>
    </xf>
    <xf numFmtId="0" fontId="9" fillId="0" borderId="0" xfId="0" applyFont="1" applyAlignment="1">
      <alignment horizontal="justify" vertical="top" wrapText="1"/>
    </xf>
    <xf numFmtId="0" fontId="8"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xf>
    <xf numFmtId="0" fontId="8" fillId="0" borderId="22" xfId="0" applyFont="1" applyBorder="1" applyAlignment="1">
      <alignment horizontal="center" vertical="center" wrapText="1"/>
    </xf>
    <xf numFmtId="166" fontId="8" fillId="0" borderId="23" xfId="0" applyNumberFormat="1" applyFont="1" applyBorder="1" applyAlignment="1">
      <alignment horizontal="center" vertical="center" wrapText="1"/>
    </xf>
    <xf numFmtId="0" fontId="8" fillId="0" borderId="24" xfId="0" applyFont="1" applyBorder="1" applyAlignment="1">
      <alignment horizontal="center" vertical="center"/>
    </xf>
    <xf numFmtId="0" fontId="1" fillId="0" borderId="0" xfId="0" applyFont="1" applyAlignment="1">
      <alignment vertical="top" wrapText="1"/>
    </xf>
    <xf numFmtId="0" fontId="3" fillId="0" borderId="25" xfId="0" applyFont="1" applyBorder="1" applyAlignment="1">
      <alignment horizontal="center" vertical="center" wrapText="1"/>
    </xf>
    <xf numFmtId="0" fontId="6" fillId="3" borderId="13" xfId="0" applyFont="1" applyFill="1" applyBorder="1" applyAlignment="1">
      <alignment horizontal="center"/>
    </xf>
    <xf numFmtId="0" fontId="9" fillId="0" borderId="0" xfId="0" applyFont="1" applyAlignment="1">
      <alignment horizontal="center" wrapText="1"/>
    </xf>
    <xf numFmtId="0" fontId="1" fillId="0" borderId="0" xfId="0" applyFont="1" applyAlignment="1">
      <alignment horizontal="center" wrapText="1"/>
    </xf>
    <xf numFmtId="0" fontId="6" fillId="3" borderId="28" xfId="0" applyFont="1" applyFill="1" applyBorder="1" applyAlignment="1">
      <alignment horizontal="center"/>
    </xf>
    <xf numFmtId="0" fontId="8" fillId="0" borderId="29" xfId="0" applyFont="1" applyBorder="1" applyAlignment="1">
      <alignment horizontal="center" vertical="center"/>
    </xf>
    <xf numFmtId="0" fontId="11" fillId="0" borderId="0" xfId="0" applyFont="1" applyAlignment="1">
      <alignment horizontal="center" vertical="center" wrapText="1"/>
    </xf>
    <xf numFmtId="0" fontId="8" fillId="0" borderId="30" xfId="0" applyFont="1" applyBorder="1" applyAlignment="1">
      <alignment horizontal="center" vertical="center"/>
    </xf>
    <xf numFmtId="0" fontId="1" fillId="0" borderId="0" xfId="0" applyFont="1" applyAlignment="1">
      <alignment wrapText="1"/>
    </xf>
    <xf numFmtId="0" fontId="6" fillId="3" borderId="34" xfId="0" applyFont="1" applyFill="1" applyBorder="1" applyAlignment="1">
      <alignment horizontal="center"/>
    </xf>
    <xf numFmtId="0" fontId="6" fillId="3" borderId="32" xfId="0" applyFont="1" applyFill="1" applyBorder="1" applyAlignment="1">
      <alignment horizontal="center"/>
    </xf>
    <xf numFmtId="0" fontId="6" fillId="3" borderId="35" xfId="0" applyFont="1" applyFill="1" applyBorder="1" applyAlignment="1">
      <alignment horizontal="center"/>
    </xf>
    <xf numFmtId="0" fontId="6" fillId="2" borderId="25" xfId="0" applyFont="1" applyFill="1" applyBorder="1" applyAlignment="1" applyProtection="1">
      <alignment horizontal="center" vertical="center"/>
      <protection locked="0"/>
    </xf>
    <xf numFmtId="0" fontId="9" fillId="0" borderId="0" xfId="0" applyFont="1" applyAlignment="1">
      <alignment horizontal="center" vertical="top" wrapText="1"/>
    </xf>
    <xf numFmtId="167" fontId="8" fillId="0" borderId="1" xfId="0" applyNumberFormat="1" applyFont="1" applyBorder="1" applyAlignment="1">
      <alignment horizontal="center" vertical="center" wrapText="1"/>
    </xf>
    <xf numFmtId="0" fontId="8" fillId="0" borderId="39" xfId="0" applyFont="1" applyBorder="1" applyAlignment="1">
      <alignment horizontal="center" vertical="center" wrapText="1"/>
    </xf>
    <xf numFmtId="167" fontId="8" fillId="0" borderId="3" xfId="0" applyNumberFormat="1" applyFont="1" applyBorder="1" applyAlignment="1">
      <alignment horizontal="center" vertical="center" wrapText="1"/>
    </xf>
    <xf numFmtId="0" fontId="8" fillId="0" borderId="40" xfId="0" applyFont="1" applyBorder="1" applyAlignment="1">
      <alignment horizontal="center" vertical="center"/>
    </xf>
    <xf numFmtId="0" fontId="9" fillId="0" borderId="0" xfId="0" applyFont="1" applyAlignment="1">
      <alignment horizontal="left" vertical="top" wrapText="1" indent="6"/>
    </xf>
    <xf numFmtId="0" fontId="1" fillId="0" borderId="0" xfId="0" applyFont="1" applyAlignment="1">
      <alignment horizontal="center" vertical="top" wrapText="1"/>
    </xf>
    <xf numFmtId="166" fontId="8" fillId="0" borderId="3" xfId="0" applyNumberFormat="1" applyFont="1" applyBorder="1" applyAlignment="1">
      <alignment horizontal="center" vertical="center" wrapText="1"/>
    </xf>
    <xf numFmtId="0" fontId="11" fillId="0" borderId="0" xfId="0" applyFont="1" applyAlignment="1">
      <alignment horizontal="justify"/>
    </xf>
    <xf numFmtId="0" fontId="8" fillId="0" borderId="0" xfId="0" applyFont="1" applyAlignment="1">
      <alignment horizontal="left" vertical="center" wrapText="1"/>
    </xf>
    <xf numFmtId="0" fontId="8" fillId="0" borderId="0" xfId="0" applyFont="1" applyAlignment="1">
      <alignment horizontal="center" vertical="center" wrapText="1"/>
    </xf>
    <xf numFmtId="166" fontId="8" fillId="0" borderId="0" xfId="0" applyNumberFormat="1" applyFont="1" applyAlignment="1">
      <alignment horizontal="center" vertical="center" wrapText="1"/>
    </xf>
    <xf numFmtId="0" fontId="8" fillId="0" borderId="0" xfId="0" applyFont="1" applyAlignment="1">
      <alignment horizontal="center" vertical="center"/>
    </xf>
    <xf numFmtId="2" fontId="6" fillId="0" borderId="0" xfId="0" applyNumberFormat="1" applyFont="1" applyAlignment="1">
      <alignment horizontal="center" vertical="center"/>
    </xf>
    <xf numFmtId="0" fontId="6" fillId="0" borderId="0" xfId="0" applyFont="1" applyAlignment="1">
      <alignment horizontal="center"/>
    </xf>
    <xf numFmtId="165" fontId="2" fillId="0" borderId="0" xfId="0" applyNumberFormat="1" applyFont="1" applyAlignment="1">
      <alignment horizontal="center" vertical="center"/>
    </xf>
    <xf numFmtId="0" fontId="9" fillId="0" borderId="0" xfId="0" applyFont="1" applyAlignment="1">
      <alignment horizontal="justify"/>
    </xf>
    <xf numFmtId="0" fontId="5" fillId="0" borderId="0" xfId="0" applyFont="1" applyAlignment="1">
      <alignment horizontal="left"/>
    </xf>
    <xf numFmtId="0" fontId="13" fillId="0" borderId="0" xfId="0" applyFont="1" applyAlignment="1">
      <alignment horizontal="left"/>
    </xf>
    <xf numFmtId="0" fontId="2" fillId="0" borderId="0" xfId="0" applyFont="1" applyAlignment="1">
      <alignment horizontal="center"/>
    </xf>
    <xf numFmtId="0" fontId="4" fillId="0" borderId="0" xfId="0" applyFont="1" applyProtection="1">
      <protection locked="0"/>
    </xf>
    <xf numFmtId="0" fontId="1" fillId="0" borderId="0" xfId="0" applyFont="1" applyProtection="1">
      <protection locked="0"/>
    </xf>
    <xf numFmtId="0" fontId="6" fillId="0" borderId="0" xfId="0" applyFont="1" applyProtection="1">
      <protection locked="0"/>
    </xf>
    <xf numFmtId="0" fontId="1" fillId="0" borderId="1" xfId="0" applyFont="1" applyBorder="1" applyProtection="1">
      <protection locked="0"/>
    </xf>
    <xf numFmtId="0" fontId="14" fillId="0" borderId="0" xfId="0" applyFont="1" applyAlignment="1">
      <alignment horizontal="left"/>
    </xf>
    <xf numFmtId="0" fontId="2" fillId="0" borderId="0" xfId="0" applyFont="1" applyAlignment="1">
      <alignment horizontal="left"/>
    </xf>
    <xf numFmtId="0" fontId="5" fillId="0" borderId="51" xfId="0" applyFont="1" applyBorder="1" applyAlignment="1">
      <alignment horizontal="center" vertical="center" wrapText="1"/>
    </xf>
    <xf numFmtId="0" fontId="5" fillId="0" borderId="25" xfId="0" applyFont="1" applyBorder="1" applyAlignment="1">
      <alignment horizontal="center" vertical="center" wrapText="1"/>
    </xf>
    <xf numFmtId="0" fontId="16" fillId="0" borderId="0" xfId="0" applyFont="1"/>
    <xf numFmtId="49" fontId="6" fillId="0" borderId="51" xfId="0" applyNumberFormat="1" applyFont="1" applyBorder="1" applyAlignment="1">
      <alignment horizontal="center" vertical="center"/>
    </xf>
    <xf numFmtId="49" fontId="6" fillId="0" borderId="25" xfId="0" applyNumberFormat="1" applyFont="1" applyBorder="1" applyAlignment="1">
      <alignment horizontal="center" vertical="center"/>
    </xf>
    <xf numFmtId="49" fontId="6" fillId="0" borderId="25" xfId="0" applyNumberFormat="1" applyFont="1" applyBorder="1" applyAlignment="1">
      <alignment horizontal="center" vertical="center" wrapText="1"/>
    </xf>
    <xf numFmtId="0" fontId="6" fillId="0" borderId="25" xfId="0" applyFont="1" applyBorder="1" applyAlignment="1">
      <alignment horizontal="center" vertical="center" wrapText="1"/>
    </xf>
    <xf numFmtId="0" fontId="6" fillId="0" borderId="0" xfId="0" applyFont="1" applyAlignment="1">
      <alignment horizontal="center" vertical="center"/>
    </xf>
    <xf numFmtId="0" fontId="16" fillId="0" borderId="0" xfId="0" applyFont="1" applyAlignment="1">
      <alignment horizontal="center" vertical="center"/>
    </xf>
    <xf numFmtId="0" fontId="6" fillId="0" borderId="51" xfId="0" applyFont="1" applyBorder="1" applyAlignment="1">
      <alignment horizontal="center" vertical="top" wrapText="1"/>
    </xf>
    <xf numFmtId="0" fontId="6" fillId="2" borderId="25" xfId="0" applyFont="1" applyFill="1" applyBorder="1" applyAlignment="1" applyProtection="1">
      <alignment horizontal="center"/>
      <protection locked="0"/>
    </xf>
    <xf numFmtId="2" fontId="6" fillId="2" borderId="51" xfId="0" applyNumberFormat="1" applyFont="1" applyFill="1" applyBorder="1" applyAlignment="1" applyProtection="1">
      <alignment horizontal="center" vertical="top" wrapText="1"/>
      <protection locked="0"/>
    </xf>
    <xf numFmtId="2" fontId="6" fillId="2" borderId="25" xfId="0" applyNumberFormat="1" applyFont="1" applyFill="1" applyBorder="1" applyAlignment="1" applyProtection="1">
      <alignment horizontal="center" vertical="top" wrapText="1"/>
      <protection locked="0"/>
    </xf>
    <xf numFmtId="0" fontId="6" fillId="0" borderId="25" xfId="0" applyFont="1" applyBorder="1" applyAlignment="1">
      <alignment horizontal="center" vertical="top" wrapText="1"/>
    </xf>
    <xf numFmtId="0" fontId="6" fillId="0" borderId="16" xfId="0" applyFont="1" applyBorder="1" applyAlignment="1">
      <alignment horizontal="center" vertical="top" wrapText="1"/>
    </xf>
    <xf numFmtId="2" fontId="6" fillId="2" borderId="35" xfId="0" applyNumberFormat="1" applyFont="1" applyFill="1" applyBorder="1" applyAlignment="1" applyProtection="1">
      <alignment horizontal="center" vertical="top" wrapText="1"/>
      <protection locked="0"/>
    </xf>
    <xf numFmtId="0" fontId="6" fillId="0" borderId="0" xfId="0" applyFont="1" applyAlignment="1">
      <alignment horizontal="center" vertical="top" wrapText="1"/>
    </xf>
    <xf numFmtId="0" fontId="6" fillId="0" borderId="29" xfId="0" applyFont="1" applyBorder="1" applyAlignment="1">
      <alignment horizontal="center" vertical="top" wrapText="1"/>
    </xf>
    <xf numFmtId="2" fontId="6" fillId="2" borderId="25" xfId="0" applyNumberFormat="1" applyFont="1" applyFill="1" applyBorder="1" applyAlignment="1" applyProtection="1">
      <alignment horizontal="center" wrapText="1"/>
      <protection locked="0"/>
    </xf>
    <xf numFmtId="0" fontId="6" fillId="0" borderId="25" xfId="0" applyFont="1" applyBorder="1" applyAlignment="1">
      <alignment horizontal="center" wrapText="1"/>
    </xf>
    <xf numFmtId="0" fontId="6" fillId="0" borderId="20" xfId="0" applyFont="1" applyBorder="1" applyAlignment="1">
      <alignment horizontal="center" wrapText="1"/>
    </xf>
    <xf numFmtId="0" fontId="18" fillId="0" borderId="18" xfId="0" applyFont="1" applyBorder="1"/>
    <xf numFmtId="0" fontId="6" fillId="0" borderId="29" xfId="0" applyFont="1" applyBorder="1" applyAlignment="1">
      <alignment horizontal="center" wrapText="1"/>
    </xf>
    <xf numFmtId="0" fontId="6" fillId="0" borderId="0" xfId="0" applyFont="1" applyAlignment="1">
      <alignment horizontal="center" wrapText="1"/>
    </xf>
    <xf numFmtId="0" fontId="18" fillId="0" borderId="0" xfId="0" applyFont="1" applyAlignment="1">
      <alignment horizontal="center" wrapText="1"/>
    </xf>
    <xf numFmtId="0" fontId="6" fillId="0" borderId="0" xfId="0" applyFont="1" applyAlignment="1">
      <alignment horizontal="right"/>
    </xf>
    <xf numFmtId="0" fontId="3" fillId="0" borderId="0" xfId="0" applyFont="1" applyAlignment="1">
      <alignment horizontal="right" wrapText="1"/>
    </xf>
    <xf numFmtId="0" fontId="8" fillId="0" borderId="0" xfId="0" applyFont="1" applyAlignment="1">
      <alignment horizontal="center"/>
    </xf>
    <xf numFmtId="2" fontId="8" fillId="2" borderId="25" xfId="0" applyNumberFormat="1" applyFont="1" applyFill="1" applyBorder="1" applyAlignment="1" applyProtection="1">
      <alignment horizontal="center"/>
      <protection locked="0"/>
    </xf>
    <xf numFmtId="0" fontId="1" fillId="0" borderId="1" xfId="0" applyFont="1" applyBorder="1"/>
    <xf numFmtId="0" fontId="13" fillId="0" borderId="0" xfId="0" applyFont="1" applyAlignment="1">
      <alignment horizontal="right" wrapText="1"/>
    </xf>
    <xf numFmtId="0" fontId="1" fillId="0" borderId="0" xfId="0" applyFont="1" applyAlignment="1">
      <alignment horizontal="center"/>
    </xf>
    <xf numFmtId="2" fontId="1" fillId="0" borderId="0" xfId="0" applyNumberFormat="1" applyFont="1"/>
    <xf numFmtId="49" fontId="6" fillId="2" borderId="25" xfId="0" applyNumberFormat="1" applyFont="1" applyFill="1" applyBorder="1" applyAlignment="1" applyProtection="1">
      <alignment horizontal="center" vertical="center" wrapText="1"/>
      <protection locked="0"/>
    </xf>
    <xf numFmtId="49" fontId="16" fillId="0" borderId="0" xfId="0" applyNumberFormat="1" applyFont="1" applyAlignment="1">
      <alignment horizontal="center" vertical="center"/>
    </xf>
    <xf numFmtId="0" fontId="6" fillId="2" borderId="25" xfId="0" applyFont="1" applyFill="1" applyBorder="1" applyAlignment="1" applyProtection="1">
      <alignment horizontal="center" vertical="center" wrapText="1"/>
      <protection locked="0"/>
    </xf>
    <xf numFmtId="0" fontId="6" fillId="0" borderId="0" xfId="0" applyFont="1" applyAlignment="1">
      <alignment horizontal="left" vertical="center" wrapText="1"/>
    </xf>
    <xf numFmtId="0" fontId="16" fillId="0" borderId="0" xfId="0" applyFont="1" applyAlignment="1">
      <alignment horizontal="left" vertical="center" wrapText="1"/>
    </xf>
    <xf numFmtId="49" fontId="0" fillId="0" borderId="0" xfId="0" applyNumberFormat="1"/>
    <xf numFmtId="0" fontId="2" fillId="2" borderId="52" xfId="0" applyFont="1" applyFill="1" applyBorder="1" applyAlignment="1" applyProtection="1">
      <alignment horizontal="center" vertical="center"/>
      <protection locked="0"/>
    </xf>
    <xf numFmtId="0" fontId="0" fillId="0" borderId="0" xfId="0"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5" fillId="0" borderId="0" xfId="0" applyFont="1" applyAlignment="1">
      <alignment horizontal="center" vertical="center"/>
    </xf>
    <xf numFmtId="0" fontId="6" fillId="0" borderId="25" xfId="0" applyFont="1" applyBorder="1" applyAlignment="1">
      <alignment horizontal="left"/>
    </xf>
    <xf numFmtId="0" fontId="13" fillId="2" borderId="25" xfId="0" applyFont="1" applyFill="1" applyBorder="1" applyAlignment="1" applyProtection="1">
      <alignment horizontal="center"/>
      <protection locked="0"/>
    </xf>
    <xf numFmtId="0" fontId="13" fillId="0" borderId="0" xfId="0" applyFont="1"/>
    <xf numFmtId="0" fontId="5" fillId="0" borderId="0" xfId="0" applyFont="1" applyAlignment="1">
      <alignment horizontal="center"/>
    </xf>
    <xf numFmtId="0" fontId="5" fillId="0" borderId="0" xfId="0" applyFont="1" applyAlignment="1">
      <alignment horizontal="center" vertical="top" wrapText="1"/>
    </xf>
    <xf numFmtId="0" fontId="6" fillId="0" borderId="51" xfId="0" applyFont="1" applyBorder="1" applyAlignment="1">
      <alignment horizontal="center" vertical="center"/>
    </xf>
    <xf numFmtId="2" fontId="6" fillId="0" borderId="0" xfId="0" applyNumberFormat="1" applyFont="1" applyAlignment="1">
      <alignment horizontal="center" vertical="top" wrapText="1"/>
    </xf>
    <xf numFmtId="2" fontId="6" fillId="0" borderId="11" xfId="0" applyNumberFormat="1" applyFont="1" applyBorder="1" applyAlignment="1">
      <alignment horizontal="center" vertical="top" wrapText="1"/>
    </xf>
    <xf numFmtId="0" fontId="6" fillId="0" borderId="54" xfId="0" applyFont="1" applyBorder="1" applyAlignment="1">
      <alignment horizontal="center" vertical="center"/>
    </xf>
    <xf numFmtId="0" fontId="6" fillId="2" borderId="55" xfId="0" applyFont="1" applyFill="1" applyBorder="1" applyAlignment="1" applyProtection="1">
      <alignment horizontal="center" vertical="center" wrapText="1"/>
      <protection locked="0"/>
    </xf>
    <xf numFmtId="0" fontId="6" fillId="0" borderId="56" xfId="0" applyFont="1" applyBorder="1" applyAlignment="1">
      <alignment horizontal="center" vertical="center"/>
    </xf>
    <xf numFmtId="2" fontId="6" fillId="2" borderId="57" xfId="0" applyNumberFormat="1" applyFont="1" applyFill="1" applyBorder="1" applyAlignment="1" applyProtection="1">
      <alignment horizontal="center" vertical="top" wrapText="1"/>
      <protection locked="0"/>
    </xf>
    <xf numFmtId="0" fontId="6" fillId="2" borderId="58" xfId="0" applyFont="1" applyFill="1" applyBorder="1" applyAlignment="1" applyProtection="1">
      <alignment horizontal="center" vertical="center" wrapText="1"/>
      <protection locked="0"/>
    </xf>
    <xf numFmtId="0" fontId="6" fillId="0" borderId="59" xfId="0" applyFont="1" applyBorder="1" applyAlignment="1">
      <alignment horizontal="center" vertical="center"/>
    </xf>
    <xf numFmtId="2" fontId="6" fillId="2" borderId="60" xfId="0" applyNumberFormat="1" applyFont="1" applyFill="1" applyBorder="1" applyAlignment="1" applyProtection="1">
      <alignment horizontal="center" vertical="top" wrapText="1"/>
      <protection locked="0"/>
    </xf>
    <xf numFmtId="2" fontId="5" fillId="0" borderId="25" xfId="0" applyNumberFormat="1" applyFont="1" applyBorder="1" applyAlignment="1">
      <alignment horizontal="center"/>
    </xf>
    <xf numFmtId="0" fontId="13" fillId="2" borderId="25" xfId="0" applyFont="1" applyFill="1" applyBorder="1" applyAlignment="1" applyProtection="1">
      <alignment horizontal="center" vertical="center"/>
      <protection locked="0"/>
    </xf>
    <xf numFmtId="165" fontId="6" fillId="2" borderId="25" xfId="0" applyNumberFormat="1" applyFont="1" applyFill="1" applyBorder="1" applyAlignment="1" applyProtection="1">
      <alignment horizontal="center" vertical="center" wrapText="1"/>
      <protection locked="0"/>
    </xf>
    <xf numFmtId="0" fontId="13" fillId="0" borderId="25" xfId="0" applyFont="1" applyBorder="1" applyAlignment="1">
      <alignment horizontal="center" wrapText="1"/>
    </xf>
    <xf numFmtId="9" fontId="5" fillId="0" borderId="25" xfId="0" applyNumberFormat="1" applyFont="1" applyBorder="1" applyAlignment="1">
      <alignment horizontal="center" vertical="center"/>
    </xf>
    <xf numFmtId="0" fontId="5" fillId="0" borderId="25" xfId="0" applyFont="1" applyBorder="1" applyAlignment="1">
      <alignment horizontal="center" vertical="center"/>
    </xf>
    <xf numFmtId="0" fontId="19" fillId="0" borderId="0" xfId="0" applyFont="1"/>
    <xf numFmtId="4" fontId="6" fillId="0" borderId="25" xfId="0" applyNumberFormat="1" applyFont="1" applyBorder="1" applyAlignment="1">
      <alignment horizontal="center" vertical="center"/>
    </xf>
    <xf numFmtId="9" fontId="6" fillId="0" borderId="25" xfId="0" applyNumberFormat="1" applyFont="1" applyBorder="1" applyAlignment="1">
      <alignment horizontal="center" vertical="center"/>
    </xf>
    <xf numFmtId="0" fontId="6" fillId="0" borderId="25" xfId="0" applyFont="1" applyBorder="1" applyAlignment="1">
      <alignment horizontal="center" vertical="center"/>
    </xf>
    <xf numFmtId="0" fontId="8" fillId="0" borderId="25" xfId="0" applyFont="1" applyBorder="1" applyAlignment="1">
      <alignment horizontal="center" vertical="center"/>
    </xf>
    <xf numFmtId="0" fontId="6" fillId="2" borderId="61" xfId="0" applyFont="1" applyFill="1" applyBorder="1" applyAlignment="1" applyProtection="1">
      <alignment horizontal="center" vertical="center" wrapText="1"/>
      <protection locked="0"/>
    </xf>
    <xf numFmtId="0" fontId="6" fillId="0" borderId="0" xfId="0" applyFont="1" applyAlignment="1">
      <alignment horizontal="justify"/>
    </xf>
    <xf numFmtId="0" fontId="13" fillId="0" borderId="0" xfId="0" applyFont="1" applyAlignment="1">
      <alignment horizontal="center"/>
    </xf>
    <xf numFmtId="0" fontId="3" fillId="0" borderId="25" xfId="0" applyFont="1" applyBorder="1" applyAlignment="1" applyProtection="1">
      <alignment horizontal="center"/>
      <protection locked="0"/>
    </xf>
    <xf numFmtId="0" fontId="6" fillId="0" borderId="0" xfId="0" applyFont="1" applyAlignment="1">
      <alignment horizontal="left" vertical="center"/>
    </xf>
    <xf numFmtId="0" fontId="3" fillId="0" borderId="0" xfId="0" applyFont="1" applyAlignment="1" applyProtection="1">
      <alignment horizontal="center"/>
      <protection locked="0"/>
    </xf>
    <xf numFmtId="165" fontId="1" fillId="0" borderId="0" xfId="0" applyNumberFormat="1" applyFont="1" applyAlignment="1">
      <alignment horizontal="center" vertical="center"/>
    </xf>
    <xf numFmtId="0" fontId="1" fillId="0" borderId="18" xfId="0" applyFont="1" applyBorder="1" applyProtection="1">
      <protection locked="0"/>
    </xf>
    <xf numFmtId="164" fontId="6" fillId="0" borderId="0" xfId="1" applyFont="1" applyFill="1" applyBorder="1" applyAlignment="1" applyProtection="1">
      <alignment horizontal="right"/>
    </xf>
    <xf numFmtId="0" fontId="5" fillId="0" borderId="0" xfId="0" applyFont="1" applyAlignment="1">
      <alignment horizontal="center" vertical="center" wrapText="1"/>
    </xf>
    <xf numFmtId="168" fontId="6" fillId="0" borderId="25" xfId="0" applyNumberFormat="1" applyFont="1" applyBorder="1"/>
    <xf numFmtId="2" fontId="6" fillId="0" borderId="25" xfId="0" applyNumberFormat="1" applyFont="1" applyBorder="1" applyAlignment="1">
      <alignment horizontal="center" vertical="center"/>
    </xf>
    <xf numFmtId="0" fontId="6" fillId="0" borderId="25" xfId="0" applyFont="1" applyBorder="1"/>
    <xf numFmtId="168" fontId="6" fillId="0" borderId="25" xfId="1" applyNumberFormat="1" applyFont="1" applyFill="1" applyBorder="1" applyAlignment="1" applyProtection="1">
      <alignment horizontal="right"/>
    </xf>
    <xf numFmtId="2" fontId="5" fillId="0" borderId="0" xfId="0" applyNumberFormat="1" applyFont="1" applyAlignment="1">
      <alignment horizontal="center" vertical="center"/>
    </xf>
    <xf numFmtId="0" fontId="25" fillId="0" borderId="0" xfId="0" applyFont="1"/>
    <xf numFmtId="0" fontId="27" fillId="0" borderId="25" xfId="0" applyFont="1" applyBorder="1" applyAlignment="1">
      <alignment horizontal="center" vertical="center" wrapText="1"/>
    </xf>
    <xf numFmtId="0" fontId="27" fillId="0" borderId="0" xfId="0" applyFont="1" applyAlignment="1">
      <alignment horizontal="center" vertical="center" wrapText="1"/>
    </xf>
    <xf numFmtId="0" fontId="25" fillId="0" borderId="25" xfId="0" applyFont="1" applyBorder="1" applyAlignment="1">
      <alignment horizontal="center" vertical="center" wrapText="1"/>
    </xf>
    <xf numFmtId="168" fontId="25" fillId="0" borderId="25" xfId="0" applyNumberFormat="1" applyFont="1" applyBorder="1"/>
    <xf numFmtId="2" fontId="25" fillId="0" borderId="25" xfId="0" applyNumberFormat="1" applyFont="1" applyBorder="1" applyAlignment="1">
      <alignment horizontal="center" vertical="center"/>
    </xf>
    <xf numFmtId="0" fontId="25" fillId="0" borderId="25" xfId="0" applyFont="1" applyBorder="1"/>
    <xf numFmtId="168" fontId="25" fillId="0" borderId="25" xfId="0" applyNumberFormat="1" applyFont="1" applyBorder="1" applyAlignment="1">
      <alignment horizontal="right"/>
    </xf>
    <xf numFmtId="168" fontId="28" fillId="0" borderId="25" xfId="0" applyNumberFormat="1" applyFont="1" applyBorder="1"/>
    <xf numFmtId="168" fontId="25" fillId="0" borderId="25" xfId="0" applyNumberFormat="1" applyFont="1" applyBorder="1" applyAlignment="1">
      <alignment horizontal="right" vertical="center"/>
    </xf>
    <xf numFmtId="0" fontId="25" fillId="0" borderId="25" xfId="0" applyFont="1" applyBorder="1" applyAlignment="1">
      <alignment horizontal="left" vertical="center" wrapText="1"/>
    </xf>
    <xf numFmtId="2" fontId="27" fillId="0" borderId="0" xfId="0" applyNumberFormat="1" applyFont="1" applyAlignment="1">
      <alignment horizontal="left" vertical="center"/>
    </xf>
    <xf numFmtId="168" fontId="25" fillId="0" borderId="25" xfId="0" applyNumberFormat="1" applyFont="1" applyBorder="1" applyAlignment="1">
      <alignment vertical="center"/>
    </xf>
    <xf numFmtId="0" fontId="25" fillId="0" borderId="25" xfId="0" applyFont="1" applyBorder="1" applyAlignment="1">
      <alignment vertical="center"/>
    </xf>
    <xf numFmtId="168" fontId="28" fillId="0" borderId="25" xfId="0" applyNumberFormat="1" applyFont="1" applyBorder="1" applyAlignment="1">
      <alignment vertical="center"/>
    </xf>
    <xf numFmtId="0" fontId="25" fillId="0" borderId="25" xfId="0" applyFont="1" applyBorder="1" applyAlignment="1" applyProtection="1">
      <alignment horizontal="center" vertical="center" wrapText="1"/>
      <protection locked="0"/>
    </xf>
    <xf numFmtId="168" fontId="25" fillId="0" borderId="25" xfId="0" applyNumberFormat="1" applyFont="1" applyBorder="1" applyAlignment="1" applyProtection="1">
      <alignment horizontal="right" vertical="center"/>
      <protection locked="0"/>
    </xf>
    <xf numFmtId="2" fontId="25" fillId="0" borderId="25" xfId="0" applyNumberFormat="1" applyFont="1" applyBorder="1" applyAlignment="1" applyProtection="1">
      <alignment horizontal="center" vertical="center"/>
      <protection locked="0"/>
    </xf>
    <xf numFmtId="0" fontId="25" fillId="0" borderId="25" xfId="0" applyFont="1" applyBorder="1" applyAlignment="1" applyProtection="1">
      <alignment horizontal="left" vertical="center" wrapText="1"/>
      <protection locked="0"/>
    </xf>
    <xf numFmtId="0" fontId="25" fillId="0" borderId="0" xfId="0" applyFont="1" applyProtection="1">
      <protection locked="0"/>
    </xf>
    <xf numFmtId="0" fontId="26" fillId="0" borderId="0" xfId="0" applyFont="1" applyAlignment="1">
      <alignment horizontal="center"/>
    </xf>
    <xf numFmtId="0" fontId="22" fillId="0" borderId="0" xfId="0" applyFont="1" applyAlignment="1">
      <alignment horizontal="center"/>
    </xf>
    <xf numFmtId="166" fontId="6" fillId="0" borderId="25" xfId="0" applyNumberFormat="1" applyFont="1" applyBorder="1" applyAlignment="1">
      <alignment horizontal="center" vertical="center"/>
    </xf>
    <xf numFmtId="0" fontId="6" fillId="0" borderId="25" xfId="0" applyFont="1" applyBorder="1" applyAlignment="1">
      <alignment horizontal="right" vertical="center"/>
    </xf>
    <xf numFmtId="166" fontId="5" fillId="0" borderId="25" xfId="0" applyNumberFormat="1" applyFont="1" applyBorder="1" applyAlignment="1">
      <alignment vertical="center"/>
    </xf>
    <xf numFmtId="0" fontId="6" fillId="0" borderId="0" xfId="0" applyFont="1" applyAlignment="1">
      <alignment vertical="center"/>
    </xf>
    <xf numFmtId="0" fontId="5" fillId="0" borderId="64" xfId="0" applyFont="1" applyBorder="1" applyAlignment="1">
      <alignment horizontal="center" vertical="center"/>
    </xf>
    <xf numFmtId="166" fontId="5" fillId="0" borderId="64" xfId="0" applyNumberFormat="1" applyFont="1" applyBorder="1" applyAlignment="1">
      <alignment vertical="center"/>
    </xf>
    <xf numFmtId="166" fontId="6" fillId="0" borderId="25" xfId="0" applyNumberFormat="1" applyFont="1" applyBorder="1" applyAlignment="1">
      <alignment horizontal="right" vertical="center"/>
    </xf>
    <xf numFmtId="2" fontId="5" fillId="0" borderId="0" xfId="0" applyNumberFormat="1" applyFont="1" applyAlignment="1">
      <alignment horizontal="left" vertical="center"/>
    </xf>
    <xf numFmtId="2" fontId="25" fillId="0" borderId="0" xfId="0" applyNumberFormat="1" applyFont="1" applyAlignment="1">
      <alignment horizontal="right"/>
    </xf>
    <xf numFmtId="0" fontId="27" fillId="0" borderId="25" xfId="0" applyFont="1" applyBorder="1" applyAlignment="1">
      <alignment horizontal="right" vertical="center"/>
    </xf>
    <xf numFmtId="2" fontId="27" fillId="0" borderId="25" xfId="0" applyNumberFormat="1" applyFont="1" applyBorder="1" applyAlignment="1">
      <alignment horizontal="right" vertical="center"/>
    </xf>
    <xf numFmtId="166" fontId="27" fillId="0" borderId="25" xfId="0" applyNumberFormat="1" applyFont="1" applyBorder="1" applyAlignment="1">
      <alignment horizontal="center" vertical="center" wrapText="1"/>
    </xf>
    <xf numFmtId="2" fontId="27" fillId="0" borderId="25" xfId="0" applyNumberFormat="1" applyFont="1" applyBorder="1" applyAlignment="1">
      <alignment horizontal="center" vertical="center" wrapText="1"/>
    </xf>
    <xf numFmtId="166" fontId="27" fillId="0" borderId="25" xfId="0" applyNumberFormat="1" applyFont="1" applyBorder="1" applyAlignment="1">
      <alignment horizontal="center" vertical="center"/>
    </xf>
    <xf numFmtId="0" fontId="25" fillId="0" borderId="0" xfId="0" applyFont="1" applyAlignment="1">
      <alignment vertical="center"/>
    </xf>
    <xf numFmtId="0" fontId="27" fillId="0" borderId="0" xfId="0" applyFont="1" applyAlignment="1">
      <alignment horizontal="center"/>
    </xf>
    <xf numFmtId="9" fontId="27" fillId="0" borderId="25" xfId="0" applyNumberFormat="1" applyFont="1" applyBorder="1" applyAlignment="1">
      <alignment horizontal="center" vertical="center" wrapText="1"/>
    </xf>
    <xf numFmtId="0" fontId="30" fillId="0" borderId="0" xfId="0" applyFont="1"/>
    <xf numFmtId="169" fontId="27" fillId="0" borderId="25" xfId="0" applyNumberFormat="1" applyFont="1" applyBorder="1" applyAlignment="1">
      <alignment horizontal="center" vertical="center" wrapText="1"/>
    </xf>
    <xf numFmtId="168" fontId="27" fillId="0" borderId="25" xfId="1" applyNumberFormat="1" applyFont="1" applyFill="1" applyBorder="1" applyAlignment="1" applyProtection="1">
      <alignment horizontal="center" vertical="center" wrapText="1"/>
    </xf>
    <xf numFmtId="0" fontId="25" fillId="0" borderId="0" xfId="0" applyFont="1" applyAlignment="1">
      <alignment horizontal="justify"/>
    </xf>
    <xf numFmtId="165" fontId="2" fillId="2" borderId="49" xfId="0" applyNumberFormat="1" applyFont="1" applyFill="1" applyBorder="1" applyAlignment="1" applyProtection="1">
      <alignment horizontal="center" vertical="center"/>
      <protection locked="0"/>
    </xf>
    <xf numFmtId="0" fontId="2" fillId="0" borderId="44" xfId="0" applyFont="1" applyBorder="1" applyAlignment="1">
      <alignment horizontal="left" vertical="center" wrapText="1"/>
    </xf>
    <xf numFmtId="165" fontId="2" fillId="2" borderId="45" xfId="0" applyNumberFormat="1" applyFont="1" applyFill="1" applyBorder="1" applyAlignment="1" applyProtection="1">
      <alignment horizontal="center" vertical="center"/>
      <protection locked="0"/>
    </xf>
    <xf numFmtId="0" fontId="2" fillId="0" borderId="46" xfId="0" applyFont="1" applyBorder="1" applyAlignment="1">
      <alignment horizontal="left" vertical="center" wrapText="1"/>
    </xf>
    <xf numFmtId="165" fontId="2" fillId="2" borderId="31" xfId="0" applyNumberFormat="1" applyFont="1" applyFill="1" applyBorder="1" applyAlignment="1" applyProtection="1">
      <alignment horizontal="center" vertical="center"/>
      <protection locked="0"/>
    </xf>
    <xf numFmtId="0" fontId="2" fillId="0" borderId="47" xfId="0" applyFont="1" applyBorder="1" applyAlignment="1">
      <alignment horizontal="left" vertical="center" wrapText="1"/>
    </xf>
    <xf numFmtId="165" fontId="2" fillId="2" borderId="48" xfId="0" applyNumberFormat="1" applyFont="1" applyFill="1" applyBorder="1" applyAlignment="1" applyProtection="1">
      <alignment horizontal="center" vertical="center"/>
      <protection locked="0"/>
    </xf>
    <xf numFmtId="0" fontId="3" fillId="0" borderId="36" xfId="0" applyFont="1" applyBorder="1" applyAlignment="1">
      <alignment horizontal="justify" vertical="center" wrapText="1"/>
    </xf>
    <xf numFmtId="0" fontId="8" fillId="0" borderId="12" xfId="0" applyFont="1" applyBorder="1" applyAlignment="1">
      <alignment horizontal="center" vertical="center" wrapText="1"/>
    </xf>
    <xf numFmtId="2" fontId="6" fillId="2" borderId="42" xfId="0" applyNumberFormat="1" applyFont="1" applyFill="1" applyBorder="1" applyAlignment="1" applyProtection="1">
      <alignment horizontal="center" vertical="center"/>
      <protection locked="0"/>
    </xf>
    <xf numFmtId="0" fontId="6" fillId="3" borderId="42" xfId="0" applyFont="1" applyFill="1" applyBorder="1" applyAlignment="1">
      <alignment horizontal="center"/>
    </xf>
    <xf numFmtId="165" fontId="2" fillId="2" borderId="43" xfId="0" applyNumberFormat="1" applyFont="1" applyFill="1" applyBorder="1" applyAlignment="1" applyProtection="1">
      <alignment horizontal="center" vertical="center"/>
      <protection locked="0"/>
    </xf>
    <xf numFmtId="0" fontId="2" fillId="0" borderId="0" xfId="0" applyFont="1" applyAlignment="1">
      <alignment horizontal="left" wrapText="1"/>
    </xf>
    <xf numFmtId="0" fontId="3" fillId="0" borderId="9" xfId="0" applyFont="1" applyBorder="1" applyAlignment="1">
      <alignment horizontal="justify" vertical="center" wrapText="1"/>
    </xf>
    <xf numFmtId="2" fontId="6" fillId="2" borderId="26" xfId="0" applyNumberFormat="1" applyFont="1" applyFill="1" applyBorder="1" applyAlignment="1" applyProtection="1">
      <alignment horizontal="center" vertical="center"/>
      <protection locked="0"/>
    </xf>
    <xf numFmtId="0" fontId="6" fillId="3" borderId="26" xfId="0" applyFont="1" applyFill="1" applyBorder="1" applyAlignment="1">
      <alignment horizontal="center"/>
    </xf>
    <xf numFmtId="165" fontId="2" fillId="2" borderId="14" xfId="0" applyNumberFormat="1" applyFont="1" applyFill="1" applyBorder="1" applyAlignment="1" applyProtection="1">
      <alignment horizontal="center" vertical="center"/>
      <protection locked="0"/>
    </xf>
    <xf numFmtId="0" fontId="7" fillId="0" borderId="8" xfId="0" applyFont="1" applyBorder="1" applyAlignment="1">
      <alignment horizontal="left" vertical="center" wrapText="1"/>
    </xf>
    <xf numFmtId="0" fontId="12" fillId="0" borderId="9" xfId="0" applyFont="1" applyBorder="1" applyAlignment="1">
      <alignment horizontal="left"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xf>
    <xf numFmtId="2" fontId="6" fillId="2" borderId="37" xfId="0" applyNumberFormat="1" applyFont="1" applyFill="1" applyBorder="1" applyAlignment="1" applyProtection="1">
      <alignment horizontal="center" vertical="center"/>
      <protection locked="0"/>
    </xf>
    <xf numFmtId="0" fontId="6" fillId="3" borderId="37" xfId="0" applyFont="1" applyFill="1" applyBorder="1" applyAlignment="1">
      <alignment horizontal="center"/>
    </xf>
    <xf numFmtId="165" fontId="2" fillId="2" borderId="38" xfId="0" applyNumberFormat="1" applyFont="1" applyFill="1" applyBorder="1" applyAlignment="1" applyProtection="1">
      <alignment horizontal="center" vertical="center"/>
      <protection locked="0"/>
    </xf>
    <xf numFmtId="0" fontId="3" fillId="0" borderId="9" xfId="0" applyFont="1" applyBorder="1" applyAlignment="1">
      <alignment horizontal="left" vertical="center" wrapText="1"/>
    </xf>
    <xf numFmtId="2" fontId="6" fillId="2" borderId="20" xfId="0" applyNumberFormat="1" applyFont="1" applyFill="1" applyBorder="1" applyAlignment="1" applyProtection="1">
      <alignment horizontal="center" vertical="center"/>
      <protection locked="0"/>
    </xf>
    <xf numFmtId="0" fontId="6" fillId="3" borderId="20" xfId="0" applyFont="1" applyFill="1" applyBorder="1" applyAlignment="1">
      <alignment horizontal="center"/>
    </xf>
    <xf numFmtId="165" fontId="2" fillId="2" borderId="21" xfId="0" applyNumberFormat="1" applyFont="1" applyFill="1" applyBorder="1" applyAlignment="1" applyProtection="1">
      <alignment horizontal="center" vertical="center"/>
      <protection locked="0"/>
    </xf>
    <xf numFmtId="0" fontId="3" fillId="0" borderId="9" xfId="0" applyFont="1" applyBorder="1" applyAlignment="1">
      <alignment vertical="center" wrapText="1"/>
    </xf>
    <xf numFmtId="2" fontId="6" fillId="2" borderId="13" xfId="0" applyNumberFormat="1" applyFont="1" applyFill="1" applyBorder="1" applyAlignment="1" applyProtection="1">
      <alignment horizontal="center" vertical="center"/>
      <protection locked="0"/>
    </xf>
    <xf numFmtId="165" fontId="2" fillId="2" borderId="27" xfId="0" applyNumberFormat="1" applyFont="1" applyFill="1" applyBorder="1" applyAlignment="1" applyProtection="1">
      <alignment horizontal="center" vertical="center"/>
      <protection locked="0"/>
    </xf>
    <xf numFmtId="0" fontId="6" fillId="3" borderId="25" xfId="0" applyFont="1" applyFill="1" applyBorder="1" applyAlignment="1">
      <alignment horizontal="center"/>
    </xf>
    <xf numFmtId="2" fontId="6" fillId="2" borderId="25" xfId="0" applyNumberFormat="1" applyFont="1" applyFill="1" applyBorder="1" applyAlignment="1" applyProtection="1">
      <alignment horizontal="center" vertical="center"/>
      <protection locked="0"/>
    </xf>
    <xf numFmtId="2" fontId="6" fillId="2" borderId="32" xfId="0" applyNumberFormat="1" applyFont="1" applyFill="1" applyBorder="1" applyAlignment="1" applyProtection="1">
      <alignment horizontal="center" vertical="center"/>
      <protection locked="0"/>
    </xf>
    <xf numFmtId="165" fontId="2" fillId="2" borderId="33" xfId="0" applyNumberFormat="1" applyFont="1" applyFill="1" applyBorder="1" applyAlignment="1" applyProtection="1">
      <alignment horizontal="center" vertical="center"/>
      <protection locked="0"/>
    </xf>
    <xf numFmtId="0" fontId="3" fillId="0" borderId="41" xfId="0" applyFont="1" applyBorder="1" applyAlignment="1">
      <alignment horizontal="justify" vertical="center" wrapText="1"/>
    </xf>
    <xf numFmtId="0" fontId="9" fillId="0" borderId="0" xfId="0" applyFont="1" applyAlignment="1">
      <alignment horizontal="center" vertical="top" wrapText="1"/>
    </xf>
    <xf numFmtId="0" fontId="3" fillId="0" borderId="36" xfId="0" applyFont="1" applyBorder="1" applyAlignment="1">
      <alignment horizontal="center" vertical="center" wrapText="1"/>
    </xf>
    <xf numFmtId="0" fontId="6" fillId="2" borderId="32" xfId="0" applyFont="1" applyFill="1" applyBorder="1" applyAlignment="1" applyProtection="1">
      <alignment horizontal="center" vertical="center"/>
      <protection locked="0"/>
    </xf>
    <xf numFmtId="0" fontId="6" fillId="3" borderId="32" xfId="0" applyFont="1" applyFill="1" applyBorder="1" applyAlignment="1">
      <alignment horizontal="center"/>
    </xf>
    <xf numFmtId="0" fontId="6" fillId="2" borderId="37" xfId="0" applyFont="1" applyFill="1" applyBorder="1" applyAlignment="1" applyProtection="1">
      <alignment horizontal="center" vertical="center"/>
      <protection locked="0"/>
    </xf>
    <xf numFmtId="0" fontId="3" fillId="0" borderId="9" xfId="0" applyFont="1" applyBorder="1" applyAlignment="1">
      <alignment horizontal="center" vertical="center" wrapText="1"/>
    </xf>
    <xf numFmtId="0" fontId="6" fillId="2" borderId="25"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2" fontId="6" fillId="3" borderId="13" xfId="0" applyNumberFormat="1" applyFont="1" applyFill="1" applyBorder="1" applyAlignment="1">
      <alignment horizontal="center" vertical="center"/>
    </xf>
    <xf numFmtId="2" fontId="6" fillId="3" borderId="20" xfId="0" applyNumberFormat="1" applyFont="1" applyFill="1" applyBorder="1" applyAlignment="1">
      <alignment horizontal="center" vertical="center"/>
    </xf>
    <xf numFmtId="0" fontId="3" fillId="0" borderId="25" xfId="0" applyFont="1" applyBorder="1" applyAlignment="1">
      <alignment horizontal="center" vertical="center" wrapText="1"/>
    </xf>
    <xf numFmtId="0" fontId="2" fillId="0" borderId="1" xfId="0" applyFont="1" applyBorder="1" applyAlignment="1" applyProtection="1">
      <alignment horizontal="left"/>
      <protection locked="0"/>
    </xf>
    <xf numFmtId="0" fontId="2" fillId="0" borderId="2" xfId="0" applyFont="1" applyBorder="1" applyAlignment="1" applyProtection="1">
      <alignment horizontal="left"/>
      <protection locked="0"/>
    </xf>
    <xf numFmtId="0" fontId="2" fillId="0" borderId="3" xfId="0" applyFont="1" applyBorder="1" applyAlignment="1">
      <alignment horizontal="left" vertical="center" wrapText="1"/>
    </xf>
    <xf numFmtId="0" fontId="6" fillId="2" borderId="0" xfId="0" applyFont="1" applyFill="1" applyAlignment="1">
      <alignment horizontal="left" vertical="center"/>
    </xf>
    <xf numFmtId="0" fontId="2" fillId="0" borderId="62" xfId="0" applyFont="1" applyBorder="1" applyAlignment="1">
      <alignment horizontal="left" vertical="center" wrapText="1"/>
    </xf>
    <xf numFmtId="0" fontId="6" fillId="0" borderId="0" xfId="0" applyFont="1" applyAlignment="1">
      <alignment horizontal="left" vertical="center"/>
    </xf>
    <xf numFmtId="0" fontId="2" fillId="0" borderId="25" xfId="0" applyFont="1" applyBorder="1" applyAlignment="1">
      <alignment horizontal="right" vertical="center" wrapText="1"/>
    </xf>
    <xf numFmtId="165" fontId="6" fillId="2" borderId="25" xfId="0" applyNumberFormat="1" applyFont="1" applyFill="1" applyBorder="1" applyAlignment="1" applyProtection="1">
      <alignment horizontal="center" vertical="center" wrapText="1"/>
      <protection locked="0"/>
    </xf>
    <xf numFmtId="0" fontId="3" fillId="0" borderId="18" xfId="0" applyFont="1" applyBorder="1" applyAlignment="1">
      <alignment horizontal="left" vertical="center" wrapText="1"/>
    </xf>
    <xf numFmtId="0" fontId="6" fillId="0" borderId="25" xfId="0" applyFont="1" applyBorder="1" applyAlignment="1">
      <alignment horizontal="left" vertical="center"/>
    </xf>
    <xf numFmtId="165" fontId="2" fillId="2" borderId="25" xfId="0" applyNumberFormat="1" applyFont="1" applyFill="1" applyBorder="1" applyAlignment="1" applyProtection="1">
      <alignment horizontal="center" vertical="center" wrapText="1"/>
      <protection locked="0"/>
    </xf>
    <xf numFmtId="0" fontId="6" fillId="0" borderId="25" xfId="0" applyFont="1" applyBorder="1" applyAlignment="1">
      <alignment horizontal="left" vertical="center" wrapText="1"/>
    </xf>
    <xf numFmtId="0" fontId="2" fillId="0" borderId="25" xfId="0" applyFont="1" applyBorder="1" applyAlignment="1">
      <alignment horizontal="left"/>
    </xf>
    <xf numFmtId="0" fontId="5" fillId="0" borderId="25" xfId="0" applyFont="1" applyBorder="1" applyAlignment="1">
      <alignment horizontal="left" vertical="center"/>
    </xf>
    <xf numFmtId="0" fontId="2" fillId="0" borderId="2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61" xfId="0" applyFont="1" applyBorder="1" applyAlignment="1">
      <alignment horizontal="center"/>
    </xf>
    <xf numFmtId="0" fontId="6" fillId="0" borderId="29" xfId="0" applyFont="1" applyBorder="1" applyAlignment="1">
      <alignment horizontal="center" wrapText="1"/>
    </xf>
    <xf numFmtId="49" fontId="5" fillId="0" borderId="26" xfId="0" applyNumberFormat="1" applyFont="1" applyBorder="1" applyAlignment="1">
      <alignment horizontal="left" vertical="center"/>
    </xf>
    <xf numFmtId="0" fontId="5" fillId="0" borderId="25" xfId="0" applyFont="1" applyBorder="1" applyAlignment="1">
      <alignment horizontal="left" vertical="top" wrapText="1"/>
    </xf>
    <xf numFmtId="49" fontId="5" fillId="0" borderId="25" xfId="0" applyNumberFormat="1" applyFont="1" applyBorder="1" applyAlignment="1">
      <alignment horizontal="left" vertical="center"/>
    </xf>
    <xf numFmtId="0" fontId="5" fillId="0" borderId="20" xfId="0" applyFont="1" applyBorder="1" applyAlignment="1">
      <alignment horizontal="left" vertical="top" wrapText="1"/>
    </xf>
    <xf numFmtId="0" fontId="13" fillId="0" borderId="53" xfId="0" applyFont="1" applyBorder="1" applyAlignment="1">
      <alignment horizontal="center" vertical="top" wrapText="1"/>
    </xf>
    <xf numFmtId="0" fontId="2" fillId="0" borderId="35" xfId="0" applyFont="1" applyBorder="1" applyAlignment="1">
      <alignment horizontal="left"/>
    </xf>
    <xf numFmtId="0" fontId="5" fillId="0" borderId="25" xfId="0" applyFont="1" applyBorder="1" applyAlignment="1">
      <alignment horizontal="center" vertical="center" wrapText="1"/>
    </xf>
    <xf numFmtId="0" fontId="5" fillId="0" borderId="51" xfId="0" applyFont="1" applyBorder="1" applyAlignment="1">
      <alignment horizontal="left" vertical="top" wrapText="1"/>
    </xf>
    <xf numFmtId="2" fontId="5" fillId="2" borderId="52" xfId="0" applyNumberFormat="1" applyFont="1" applyFill="1" applyBorder="1" applyAlignment="1" applyProtection="1">
      <alignment horizontal="center"/>
      <protection locked="0"/>
    </xf>
    <xf numFmtId="0" fontId="6" fillId="0" borderId="25" xfId="0" applyFont="1" applyBorder="1" applyAlignment="1">
      <alignment horizontal="left"/>
    </xf>
    <xf numFmtId="0" fontId="5" fillId="2" borderId="52" xfId="0" applyFont="1" applyFill="1" applyBorder="1" applyAlignment="1" applyProtection="1">
      <alignment horizontal="center"/>
      <protection locked="0"/>
    </xf>
    <xf numFmtId="0" fontId="2" fillId="0" borderId="51" xfId="0" applyFont="1" applyBorder="1" applyAlignment="1">
      <alignment horizontal="left" vertical="center"/>
    </xf>
    <xf numFmtId="0" fontId="3" fillId="0" borderId="52" xfId="0" applyFont="1" applyBorder="1" applyAlignment="1">
      <alignment horizontal="center" vertical="center" wrapText="1"/>
    </xf>
    <xf numFmtId="0" fontId="8" fillId="0" borderId="25" xfId="0" applyFont="1" applyBorder="1" applyAlignment="1">
      <alignment horizontal="left" vertical="top" wrapText="1"/>
    </xf>
    <xf numFmtId="49" fontId="8" fillId="0" borderId="25" xfId="0" applyNumberFormat="1" applyFont="1" applyBorder="1" applyAlignment="1">
      <alignment horizontal="left" vertical="center" wrapText="1"/>
    </xf>
    <xf numFmtId="0" fontId="3" fillId="2" borderId="0" xfId="0" applyFont="1" applyFill="1" applyAlignment="1">
      <alignment horizontal="right"/>
    </xf>
    <xf numFmtId="0" fontId="13" fillId="0" borderId="52" xfId="0" applyFont="1" applyBorder="1" applyAlignment="1">
      <alignment horizontal="center" vertical="top" wrapText="1"/>
    </xf>
    <xf numFmtId="0" fontId="2" fillId="0" borderId="25" xfId="0" applyFont="1" applyBorder="1" applyAlignment="1">
      <alignment horizontal="left" vertical="center"/>
    </xf>
    <xf numFmtId="0" fontId="8" fillId="0" borderId="25" xfId="0" applyFont="1" applyBorder="1" applyAlignment="1">
      <alignment horizontal="center" vertical="center" wrapText="1"/>
    </xf>
    <xf numFmtId="49" fontId="8" fillId="0" borderId="25" xfId="0" applyNumberFormat="1" applyFont="1" applyBorder="1" applyAlignment="1">
      <alignment horizontal="left" vertical="center"/>
    </xf>
    <xf numFmtId="0" fontId="8" fillId="0" borderId="25" xfId="0" applyFont="1" applyBorder="1" applyAlignment="1">
      <alignment horizontal="left" vertical="center" wrapText="1"/>
    </xf>
    <xf numFmtId="0" fontId="8" fillId="0" borderId="25" xfId="0" applyFont="1" applyBorder="1" applyAlignment="1">
      <alignment horizontal="center" wrapText="1"/>
    </xf>
    <xf numFmtId="0" fontId="17" fillId="0" borderId="0" xfId="0" applyFont="1" applyAlignment="1">
      <alignment horizontal="center"/>
    </xf>
    <xf numFmtId="2" fontId="6" fillId="2" borderId="25" xfId="0" applyNumberFormat="1" applyFont="1" applyFill="1" applyBorder="1" applyAlignment="1" applyProtection="1">
      <alignment horizontal="center"/>
      <protection locked="0"/>
    </xf>
    <xf numFmtId="0" fontId="2" fillId="0" borderId="25" xfId="0" applyFont="1" applyBorder="1" applyAlignment="1">
      <alignment horizontal="left" vertical="center" wrapText="1"/>
    </xf>
    <xf numFmtId="0" fontId="2"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15" fillId="0" borderId="0" xfId="0" applyFont="1" applyAlignment="1">
      <alignment horizontal="center" vertical="top" wrapText="1"/>
    </xf>
    <xf numFmtId="2" fontId="6" fillId="0" borderId="25" xfId="0" applyNumberFormat="1" applyFont="1" applyBorder="1" applyAlignment="1">
      <alignment horizontal="center" vertical="center"/>
    </xf>
    <xf numFmtId="168" fontId="6" fillId="0" borderId="25" xfId="1" applyNumberFormat="1" applyFont="1" applyFill="1" applyBorder="1" applyAlignment="1" applyProtection="1">
      <alignment horizontal="right" vertical="center"/>
    </xf>
    <xf numFmtId="168" fontId="6" fillId="0" borderId="25" xfId="0" applyNumberFormat="1" applyFont="1" applyBorder="1" applyAlignment="1">
      <alignment horizontal="right" vertical="center"/>
    </xf>
    <xf numFmtId="0" fontId="6" fillId="0" borderId="25" xfId="0" applyFont="1" applyBorder="1" applyAlignment="1">
      <alignment horizontal="justify" vertical="center"/>
    </xf>
    <xf numFmtId="0" fontId="22" fillId="0" borderId="25" xfId="0" applyFont="1" applyBorder="1" applyAlignment="1">
      <alignment horizontal="center" vertical="center"/>
    </xf>
    <xf numFmtId="0" fontId="6" fillId="0" borderId="25" xfId="0" applyFont="1" applyBorder="1" applyAlignment="1">
      <alignment horizontal="center" vertical="center"/>
    </xf>
    <xf numFmtId="0" fontId="25" fillId="0" borderId="25" xfId="0" applyFont="1" applyBorder="1" applyAlignment="1">
      <alignment horizontal="left" vertical="center" wrapText="1"/>
    </xf>
    <xf numFmtId="168" fontId="25" fillId="0" borderId="25" xfId="0" applyNumberFormat="1" applyFont="1" applyBorder="1" applyAlignment="1">
      <alignment horizontal="right" vertical="center"/>
    </xf>
    <xf numFmtId="0" fontId="25" fillId="0" borderId="25" xfId="0" applyFont="1" applyBorder="1" applyAlignment="1">
      <alignment horizontal="center" vertical="center" wrapText="1"/>
    </xf>
    <xf numFmtId="2" fontId="25" fillId="0" borderId="25" xfId="0" applyNumberFormat="1" applyFont="1" applyBorder="1" applyAlignment="1">
      <alignment horizontal="center" vertical="center"/>
    </xf>
    <xf numFmtId="2" fontId="25" fillId="0" borderId="0" xfId="0" applyNumberFormat="1" applyFont="1" applyAlignment="1">
      <alignment horizontal="left" vertical="center"/>
    </xf>
    <xf numFmtId="0" fontId="27" fillId="0" borderId="25" xfId="0" applyFont="1" applyBorder="1" applyAlignment="1">
      <alignment horizontal="center" vertical="center" wrapText="1"/>
    </xf>
    <xf numFmtId="0" fontId="26" fillId="0" borderId="25" xfId="0" applyFont="1" applyBorder="1" applyAlignment="1">
      <alignment horizontal="center"/>
    </xf>
    <xf numFmtId="0" fontId="28" fillId="0" borderId="25" xfId="0" applyFont="1" applyBorder="1" applyAlignment="1">
      <alignment horizontal="center" vertical="center" wrapText="1"/>
    </xf>
    <xf numFmtId="0" fontId="26" fillId="0" borderId="25" xfId="0" applyFont="1" applyBorder="1" applyAlignment="1">
      <alignment horizontal="center" vertical="center"/>
    </xf>
    <xf numFmtId="166" fontId="6" fillId="0" borderId="25" xfId="0" applyNumberFormat="1" applyFont="1" applyBorder="1" applyAlignment="1">
      <alignment horizontal="center" vertical="center"/>
    </xf>
    <xf numFmtId="2" fontId="6" fillId="0" borderId="25" xfId="0" applyNumberFormat="1" applyFont="1" applyBorder="1" applyAlignment="1">
      <alignment horizontal="center" vertical="center" wrapText="1"/>
    </xf>
    <xf numFmtId="2" fontId="6" fillId="0" borderId="63" xfId="0" applyNumberFormat="1" applyFont="1" applyBorder="1" applyAlignment="1">
      <alignment horizontal="center" vertical="center"/>
    </xf>
    <xf numFmtId="0" fontId="27" fillId="0" borderId="0" xfId="0" applyFont="1" applyAlignment="1">
      <alignment horizontal="center"/>
    </xf>
    <xf numFmtId="0" fontId="27" fillId="0" borderId="25" xfId="0" applyFont="1" applyBorder="1" applyAlignment="1">
      <alignment horizontal="justify" vertical="center" wrapText="1"/>
    </xf>
    <xf numFmtId="0" fontId="25" fillId="0" borderId="0" xfId="0" applyFont="1" applyAlignment="1">
      <alignment horizontal="justify" wrapText="1"/>
    </xf>
    <xf numFmtId="0" fontId="25" fillId="0" borderId="0" xfId="0" applyFont="1" applyAlignment="1">
      <alignment horizontal="justify"/>
    </xf>
    <xf numFmtId="0" fontId="27" fillId="0" borderId="25" xfId="0" applyFont="1" applyBorder="1" applyAlignment="1">
      <alignment horizontal="center"/>
    </xf>
    <xf numFmtId="0" fontId="25" fillId="0" borderId="25" xfId="0" applyFont="1" applyBorder="1" applyAlignment="1">
      <alignment horizontal="left"/>
    </xf>
    <xf numFmtId="9" fontId="27" fillId="0" borderId="25" xfId="0" applyNumberFormat="1" applyFont="1" applyBorder="1" applyAlignment="1">
      <alignment horizontal="center" vertical="center" wrapText="1"/>
    </xf>
    <xf numFmtId="0" fontId="27" fillId="0" borderId="25" xfId="0" applyFont="1" applyBorder="1" applyAlignment="1">
      <alignment horizontal="left"/>
    </xf>
    <xf numFmtId="0" fontId="27" fillId="0" borderId="25" xfId="0" applyFont="1" applyBorder="1" applyAlignment="1">
      <alignment horizontal="left" vertical="center" wrapText="1"/>
    </xf>
    <xf numFmtId="2" fontId="27" fillId="0" borderId="25" xfId="0" applyNumberFormat="1" applyFont="1" applyBorder="1" applyAlignment="1">
      <alignment horizontal="center" vertical="center" wrapText="1"/>
    </xf>
    <xf numFmtId="0" fontId="27" fillId="0" borderId="25" xfId="0" applyFont="1" applyBorder="1" applyAlignment="1">
      <alignment horizontal="center" vertical="center"/>
    </xf>
    <xf numFmtId="0" fontId="29" fillId="0" borderId="25" xfId="0" applyFont="1" applyBorder="1" applyAlignment="1">
      <alignment horizontal="center" vertical="center"/>
    </xf>
  </cellXfs>
  <cellStyles count="2">
    <cellStyle name="Euro" xfId="1" xr:uid="{00000000-0005-0000-0000-000000000000}"/>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0</xdr:colOff>
      <xdr:row>29</xdr:row>
      <xdr:rowOff>85725</xdr:rowOff>
    </xdr:from>
    <xdr:to>
      <xdr:col>4</xdr:col>
      <xdr:colOff>0</xdr:colOff>
      <xdr:row>32</xdr:row>
      <xdr:rowOff>200025</xdr:rowOff>
    </xdr:to>
    <xdr:sp macro="" textlink="">
      <xdr:nvSpPr>
        <xdr:cNvPr id="2049" name="Line 11">
          <a:extLst>
            <a:ext uri="{FF2B5EF4-FFF2-40B4-BE49-F238E27FC236}">
              <a16:creationId xmlns:a16="http://schemas.microsoft.com/office/drawing/2014/main" id="{E9ECA527-1AC4-8FFB-2511-E1182A1B853E}"/>
            </a:ext>
          </a:extLst>
        </xdr:cNvPr>
        <xdr:cNvSpPr>
          <a:spLocks noChangeShapeType="1"/>
        </xdr:cNvSpPr>
      </xdr:nvSpPr>
      <xdr:spPr bwMode="auto">
        <a:xfrm flipV="1">
          <a:off x="5276850" y="8267700"/>
          <a:ext cx="0" cy="695325"/>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19050</xdr:colOff>
      <xdr:row>43</xdr:row>
      <xdr:rowOff>104775</xdr:rowOff>
    </xdr:from>
    <xdr:to>
      <xdr:col>4</xdr:col>
      <xdr:colOff>514350</xdr:colOff>
      <xdr:row>43</xdr:row>
      <xdr:rowOff>104775</xdr:rowOff>
    </xdr:to>
    <xdr:sp macro="" textlink="">
      <xdr:nvSpPr>
        <xdr:cNvPr id="2050" name="Line 13">
          <a:extLst>
            <a:ext uri="{FF2B5EF4-FFF2-40B4-BE49-F238E27FC236}">
              <a16:creationId xmlns:a16="http://schemas.microsoft.com/office/drawing/2014/main" id="{10C115F9-8B8F-65BD-3861-83A6A0A0B967}"/>
            </a:ext>
          </a:extLst>
        </xdr:cNvPr>
        <xdr:cNvSpPr>
          <a:spLocks noChangeShapeType="1"/>
        </xdr:cNvSpPr>
      </xdr:nvSpPr>
      <xdr:spPr bwMode="auto">
        <a:xfrm>
          <a:off x="5295900" y="12239625"/>
          <a:ext cx="495300" cy="0"/>
        </a:xfrm>
        <a:prstGeom prst="line">
          <a:avLst/>
        </a:prstGeom>
        <a:noFill/>
        <a:ln w="9360" cap="sq">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485775</xdr:colOff>
      <xdr:row>42</xdr:row>
      <xdr:rowOff>85725</xdr:rowOff>
    </xdr:from>
    <xdr:to>
      <xdr:col>4</xdr:col>
      <xdr:colOff>504825</xdr:colOff>
      <xdr:row>43</xdr:row>
      <xdr:rowOff>152400</xdr:rowOff>
    </xdr:to>
    <xdr:sp macro="" textlink="">
      <xdr:nvSpPr>
        <xdr:cNvPr id="2051" name="Line 14">
          <a:extLst>
            <a:ext uri="{FF2B5EF4-FFF2-40B4-BE49-F238E27FC236}">
              <a16:creationId xmlns:a16="http://schemas.microsoft.com/office/drawing/2014/main" id="{A5AEDBC9-C3A7-4E39-7CEA-8A0FA1DFCFBE}"/>
            </a:ext>
          </a:extLst>
        </xdr:cNvPr>
        <xdr:cNvSpPr>
          <a:spLocks noChangeShapeType="1"/>
        </xdr:cNvSpPr>
      </xdr:nvSpPr>
      <xdr:spPr bwMode="auto">
        <a:xfrm flipV="1">
          <a:off x="5762625" y="12058650"/>
          <a:ext cx="19050" cy="228600"/>
        </a:xfrm>
        <a:prstGeom prst="line">
          <a:avLst/>
        </a:prstGeom>
        <a:noFill/>
        <a:ln w="9360" cap="sq">
          <a:solidFill>
            <a:srgbClr val="000000"/>
          </a:solidFill>
          <a:miter lim="800000"/>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46"/>
  <sheetViews>
    <sheetView zoomScale="90" zoomScaleNormal="90" workbookViewId="0">
      <selection activeCell="K15" sqref="K15"/>
    </sheetView>
  </sheetViews>
  <sheetFormatPr defaultRowHeight="12.75"/>
  <cols>
    <col min="1" max="1" width="50" style="1" customWidth="1"/>
    <col min="2" max="2" width="2.85546875" style="1" customWidth="1"/>
    <col min="3" max="3" width="14.5703125" style="1" customWidth="1"/>
    <col min="4" max="4" width="9.7109375" style="1" customWidth="1"/>
    <col min="5" max="5" width="14.28515625" style="1" customWidth="1"/>
    <col min="6" max="6" width="15.7109375" style="1" customWidth="1"/>
    <col min="7" max="7" width="15.140625" style="1" customWidth="1"/>
    <col min="8" max="8" width="9.42578125" style="1" customWidth="1"/>
    <col min="9" max="16384" width="9.140625" style="1"/>
  </cols>
  <sheetData>
    <row r="1" spans="1:10" ht="7.9" customHeight="1"/>
    <row r="2" spans="1:10" ht="19.7" customHeight="1">
      <c r="A2" s="2" t="s">
        <v>0</v>
      </c>
      <c r="B2" s="239" t="s">
        <v>1</v>
      </c>
      <c r="C2" s="239"/>
      <c r="D2" s="239"/>
      <c r="E2" s="239"/>
      <c r="F2" s="239"/>
      <c r="G2" s="239"/>
      <c r="H2" s="239"/>
    </row>
    <row r="3" spans="1:10" ht="21.95" customHeight="1">
      <c r="A3" s="3" t="s">
        <v>2</v>
      </c>
      <c r="B3" s="240" t="s">
        <v>3</v>
      </c>
      <c r="C3" s="240"/>
      <c r="D3" s="240"/>
      <c r="E3" s="240"/>
      <c r="F3" s="240"/>
      <c r="G3" s="240"/>
      <c r="H3" s="240"/>
    </row>
    <row r="4" spans="1:10" ht="24.4" customHeight="1">
      <c r="A4" s="4" t="s">
        <v>4</v>
      </c>
      <c r="B4" s="240" t="s">
        <v>5</v>
      </c>
      <c r="C4" s="240"/>
      <c r="D4" s="240"/>
      <c r="E4" s="240"/>
      <c r="F4" s="240"/>
      <c r="G4" s="240"/>
      <c r="H4" s="240"/>
    </row>
    <row r="5" spans="1:10" ht="10.9" customHeight="1">
      <c r="A5" s="5"/>
      <c r="B5" s="5"/>
    </row>
    <row r="6" spans="1:10" ht="33" customHeight="1">
      <c r="A6" s="241" t="s">
        <v>6</v>
      </c>
      <c r="B6" s="241"/>
      <c r="C6" s="241"/>
      <c r="D6" s="241"/>
      <c r="E6" s="241"/>
      <c r="F6" s="241"/>
      <c r="G6" s="241"/>
      <c r="H6" s="241"/>
      <c r="I6" s="6"/>
    </row>
    <row r="7" spans="1:10" s="9" customFormat="1" ht="33" customHeight="1">
      <c r="A7" s="7" t="s">
        <v>7</v>
      </c>
      <c r="B7" s="210" t="s">
        <v>8</v>
      </c>
      <c r="C7" s="210"/>
      <c r="D7" s="210"/>
      <c r="E7" s="8" t="s">
        <v>9</v>
      </c>
      <c r="F7" s="8" t="s">
        <v>10</v>
      </c>
      <c r="G7" s="211" t="s">
        <v>11</v>
      </c>
      <c r="H7" s="211"/>
    </row>
    <row r="8" spans="1:10" ht="18.95" customHeight="1">
      <c r="A8" s="208" t="s">
        <v>12</v>
      </c>
      <c r="B8" s="208"/>
      <c r="C8" s="208"/>
      <c r="D8" s="208"/>
      <c r="E8" s="208"/>
      <c r="F8" s="208"/>
      <c r="G8" s="208"/>
      <c r="H8" s="208"/>
    </row>
    <row r="9" spans="1:10" ht="16.5" customHeight="1">
      <c r="A9" s="215" t="s">
        <v>13</v>
      </c>
      <c r="B9" s="10"/>
      <c r="C9" s="11" t="s">
        <v>14</v>
      </c>
      <c r="D9" s="12"/>
      <c r="E9" s="220"/>
      <c r="F9" s="236"/>
      <c r="G9" s="207"/>
      <c r="H9" s="207"/>
    </row>
    <row r="10" spans="1:10" ht="18.95" customHeight="1">
      <c r="A10" s="215"/>
      <c r="B10" s="13" t="s">
        <v>15</v>
      </c>
      <c r="C10" s="14">
        <f>residenziale!G8</f>
        <v>21.37714970272182</v>
      </c>
      <c r="D10" s="15" t="s">
        <v>16</v>
      </c>
      <c r="E10" s="220"/>
      <c r="F10" s="236"/>
      <c r="G10" s="207"/>
      <c r="H10" s="207"/>
      <c r="I10" s="16"/>
      <c r="J10" s="16"/>
    </row>
    <row r="11" spans="1:10" ht="15.75" customHeight="1">
      <c r="A11" s="215"/>
      <c r="B11" s="17"/>
      <c r="C11" s="18" t="s">
        <v>17</v>
      </c>
      <c r="D11" s="19"/>
      <c r="E11" s="216"/>
      <c r="F11" s="237"/>
      <c r="G11" s="218"/>
      <c r="H11" s="218"/>
    </row>
    <row r="12" spans="1:10" ht="18.95" customHeight="1">
      <c r="A12" s="215"/>
      <c r="B12" s="20" t="s">
        <v>15</v>
      </c>
      <c r="C12" s="21">
        <f>residenziale!G9</f>
        <v>61.756210252307469</v>
      </c>
      <c r="D12" s="22" t="s">
        <v>16</v>
      </c>
      <c r="E12" s="216"/>
      <c r="F12" s="237"/>
      <c r="G12" s="218"/>
      <c r="H12" s="218"/>
      <c r="I12" s="23"/>
      <c r="J12" s="23"/>
    </row>
    <row r="13" spans="1:10" ht="18.95" customHeight="1">
      <c r="A13" s="208" t="s">
        <v>18</v>
      </c>
      <c r="B13" s="208"/>
      <c r="C13" s="208"/>
      <c r="D13" s="208"/>
      <c r="E13" s="208"/>
      <c r="F13" s="208"/>
      <c r="G13" s="208"/>
      <c r="H13" s="208"/>
    </row>
    <row r="14" spans="1:10" ht="16.5" customHeight="1">
      <c r="A14" s="238" t="s">
        <v>19</v>
      </c>
      <c r="B14" s="10"/>
      <c r="C14" s="11" t="s">
        <v>14</v>
      </c>
      <c r="D14" s="12"/>
      <c r="E14" s="205"/>
      <c r="F14" s="236"/>
      <c r="G14" s="207"/>
      <c r="H14" s="207"/>
    </row>
    <row r="15" spans="1:10" ht="34.9" customHeight="1">
      <c r="A15" s="238"/>
      <c r="B15" s="13" t="s">
        <v>15</v>
      </c>
      <c r="C15" s="14">
        <f>residenziale!G14</f>
        <v>21.37714970272182</v>
      </c>
      <c r="D15" s="15" t="s">
        <v>16</v>
      </c>
      <c r="E15" s="205"/>
      <c r="F15" s="236"/>
      <c r="G15" s="207"/>
      <c r="H15" s="207"/>
      <c r="I15" s="16"/>
      <c r="J15" s="16"/>
    </row>
    <row r="16" spans="1:10" ht="14.85" customHeight="1">
      <c r="A16" s="238"/>
      <c r="B16" s="17"/>
      <c r="C16" s="18" t="s">
        <v>17</v>
      </c>
      <c r="D16" s="19"/>
      <c r="E16" s="216"/>
      <c r="F16" s="237"/>
      <c r="G16" s="218"/>
      <c r="H16" s="218"/>
    </row>
    <row r="17" spans="1:10" ht="18.95" customHeight="1">
      <c r="A17" s="238"/>
      <c r="B17" s="20" t="s">
        <v>15</v>
      </c>
      <c r="C17" s="21">
        <f>residenziale!G15</f>
        <v>61.756210252307469</v>
      </c>
      <c r="D17" s="22" t="s">
        <v>16</v>
      </c>
      <c r="E17" s="216"/>
      <c r="F17" s="237"/>
      <c r="G17" s="218"/>
      <c r="H17" s="218"/>
      <c r="I17" s="23"/>
      <c r="J17" s="23"/>
    </row>
    <row r="18" spans="1:10" ht="15.75" customHeight="1">
      <c r="A18" s="215" t="s">
        <v>20</v>
      </c>
      <c r="B18" s="10"/>
      <c r="C18" s="11" t="s">
        <v>14</v>
      </c>
      <c r="D18" s="12"/>
      <c r="E18" s="205"/>
      <c r="F18" s="236"/>
      <c r="G18" s="207"/>
      <c r="H18" s="207"/>
    </row>
    <row r="19" spans="1:10" ht="18.95" customHeight="1">
      <c r="A19" s="215"/>
      <c r="B19" s="13" t="s">
        <v>15</v>
      </c>
      <c r="C19" s="14">
        <f>'casi particolari'!I9</f>
        <v>17.81429141893485</v>
      </c>
      <c r="D19" s="15" t="s">
        <v>16</v>
      </c>
      <c r="E19" s="205"/>
      <c r="F19" s="236"/>
      <c r="G19" s="207"/>
      <c r="H19" s="207"/>
      <c r="I19" s="16"/>
      <c r="J19" s="16"/>
    </row>
    <row r="20" spans="1:10" ht="15.75" customHeight="1">
      <c r="A20" s="215"/>
      <c r="B20" s="17"/>
      <c r="C20" s="18" t="s">
        <v>17</v>
      </c>
      <c r="D20" s="19"/>
      <c r="E20" s="216"/>
      <c r="F20" s="237"/>
      <c r="G20" s="218"/>
      <c r="H20" s="218"/>
    </row>
    <row r="21" spans="1:10" ht="133.69999999999999" customHeight="1">
      <c r="A21" s="215"/>
      <c r="B21" s="20" t="s">
        <v>15</v>
      </c>
      <c r="C21" s="21">
        <f>'casi particolari'!I10</f>
        <v>51.463508543589562</v>
      </c>
      <c r="D21" s="22" t="s">
        <v>16</v>
      </c>
      <c r="E21" s="216"/>
      <c r="F21" s="237"/>
      <c r="G21" s="218"/>
      <c r="H21" s="218"/>
      <c r="I21" s="23"/>
      <c r="J21" s="23"/>
    </row>
    <row r="22" spans="1:10" ht="18.95" customHeight="1">
      <c r="A22" s="208" t="s">
        <v>21</v>
      </c>
      <c r="B22" s="208"/>
      <c r="C22" s="208"/>
      <c r="D22" s="208"/>
      <c r="E22" s="208"/>
      <c r="F22" s="208"/>
      <c r="G22" s="208"/>
      <c r="H22" s="208"/>
      <c r="I22" s="23"/>
      <c r="J22" s="23"/>
    </row>
    <row r="23" spans="1:10" ht="17.25" customHeight="1">
      <c r="A23" s="204" t="s">
        <v>22</v>
      </c>
      <c r="B23" s="10"/>
      <c r="C23" s="11" t="s">
        <v>14</v>
      </c>
      <c r="D23" s="12"/>
      <c r="E23" s="25"/>
      <c r="F23" s="220"/>
      <c r="G23" s="221"/>
      <c r="H23" s="221"/>
      <c r="I23" s="26"/>
      <c r="J23" s="27"/>
    </row>
    <row r="24" spans="1:10" ht="18.95" customHeight="1">
      <c r="A24" s="204"/>
      <c r="B24" s="13" t="s">
        <v>15</v>
      </c>
      <c r="C24" s="14">
        <f>'artigianali e industriali'!F8</f>
        <v>28.502866270295758</v>
      </c>
      <c r="D24" s="15" t="s">
        <v>23</v>
      </c>
      <c r="E24" s="28"/>
      <c r="F24" s="220"/>
      <c r="G24" s="221"/>
      <c r="H24" s="221"/>
      <c r="I24" s="26"/>
      <c r="J24" s="26"/>
    </row>
    <row r="25" spans="1:10" ht="29.85" customHeight="1">
      <c r="A25" s="204"/>
      <c r="B25" s="29"/>
      <c r="C25" s="30" t="s">
        <v>24</v>
      </c>
      <c r="D25" s="31"/>
      <c r="E25" s="222"/>
      <c r="F25" s="223"/>
      <c r="G25" s="195"/>
      <c r="H25" s="195"/>
      <c r="I25" s="26"/>
      <c r="J25" s="27"/>
    </row>
    <row r="26" spans="1:10" ht="18.95" customHeight="1">
      <c r="A26" s="204"/>
      <c r="B26" s="13" t="s">
        <v>15</v>
      </c>
      <c r="C26" s="14">
        <f>'artigianali e industriali'!F14</f>
        <v>54.630493684733537</v>
      </c>
      <c r="D26" s="15" t="s">
        <v>23</v>
      </c>
      <c r="E26" s="222"/>
      <c r="F26" s="223"/>
      <c r="G26" s="195"/>
      <c r="H26" s="195"/>
      <c r="I26" s="26"/>
      <c r="J26" s="26"/>
    </row>
    <row r="27" spans="1:10" ht="16.5" customHeight="1">
      <c r="A27" s="204"/>
      <c r="B27" s="17"/>
      <c r="C27" s="18" t="s">
        <v>17</v>
      </c>
      <c r="D27" s="19"/>
      <c r="E27" s="28"/>
      <c r="F27" s="224"/>
      <c r="G27" s="225"/>
      <c r="H27" s="225"/>
      <c r="I27" s="32"/>
      <c r="J27" s="26"/>
    </row>
    <row r="28" spans="1:10" ht="18.95" customHeight="1">
      <c r="A28" s="204"/>
      <c r="B28" s="20" t="s">
        <v>15</v>
      </c>
      <c r="C28" s="21">
        <f>'artigianali e industriali'!F9</f>
        <v>26.127627414437786</v>
      </c>
      <c r="D28" s="22" t="s">
        <v>23</v>
      </c>
      <c r="E28" s="33"/>
      <c r="F28" s="224"/>
      <c r="G28" s="225"/>
      <c r="H28" s="225"/>
      <c r="I28" s="32"/>
      <c r="J28" s="26"/>
    </row>
    <row r="29" spans="1:10" ht="18.95" customHeight="1">
      <c r="A29" s="208" t="s">
        <v>25</v>
      </c>
      <c r="B29" s="208"/>
      <c r="C29" s="208"/>
      <c r="D29" s="208"/>
      <c r="E29" s="208"/>
      <c r="F29" s="208"/>
      <c r="G29" s="208"/>
      <c r="H29" s="208"/>
      <c r="I29" s="23"/>
      <c r="J29" s="23"/>
    </row>
    <row r="30" spans="1:10" ht="18.95" customHeight="1">
      <c r="A30" s="219" t="s">
        <v>26</v>
      </c>
      <c r="B30" s="17"/>
      <c r="C30" s="18" t="s">
        <v>27</v>
      </c>
      <c r="D30" s="19"/>
      <c r="E30" s="25"/>
      <c r="F30" s="205"/>
      <c r="G30" s="207"/>
      <c r="H30" s="207"/>
      <c r="I30" s="26"/>
      <c r="J30" s="26"/>
    </row>
    <row r="31" spans="1:10" ht="18.95" customHeight="1">
      <c r="A31" s="219"/>
      <c r="B31" s="13" t="s">
        <v>15</v>
      </c>
      <c r="C31" s="14">
        <f>'commerciali turistici direziona'!F8</f>
        <v>28.502866270295758</v>
      </c>
      <c r="D31" s="15" t="s">
        <v>16</v>
      </c>
      <c r="E31" s="34"/>
      <c r="F31" s="205"/>
      <c r="G31" s="207"/>
      <c r="H31" s="207"/>
      <c r="I31" s="32"/>
      <c r="J31" s="26"/>
    </row>
    <row r="32" spans="1:10" ht="18.95" customHeight="1">
      <c r="A32" s="219"/>
      <c r="B32" s="17"/>
      <c r="C32" s="18" t="s">
        <v>17</v>
      </c>
      <c r="D32" s="19"/>
      <c r="E32" s="35"/>
      <c r="F32" s="205"/>
      <c r="G32" s="207"/>
      <c r="H32" s="207"/>
      <c r="I32" s="32"/>
      <c r="J32" s="26"/>
    </row>
    <row r="33" spans="1:10" ht="33.4" customHeight="1">
      <c r="A33" s="219"/>
      <c r="B33" s="20" t="s">
        <v>15</v>
      </c>
      <c r="C33" s="21">
        <f>'commerciali turistici direziona'!F9</f>
        <v>14.251433135147879</v>
      </c>
      <c r="D33" s="22" t="s">
        <v>16</v>
      </c>
      <c r="E33" s="33"/>
      <c r="F33" s="205"/>
      <c r="G33" s="207"/>
      <c r="H33" s="207"/>
      <c r="I33" s="32"/>
      <c r="J33" s="26"/>
    </row>
    <row r="34" spans="1:10" ht="18.95" customHeight="1">
      <c r="A34" s="208" t="s">
        <v>28</v>
      </c>
      <c r="B34" s="208"/>
      <c r="C34" s="208"/>
      <c r="D34" s="208"/>
      <c r="E34" s="208"/>
      <c r="F34" s="208"/>
      <c r="G34" s="208"/>
      <c r="H34" s="208"/>
      <c r="I34" s="23"/>
      <c r="J34" s="23"/>
    </row>
    <row r="35" spans="1:10" ht="14.1" customHeight="1">
      <c r="A35" s="215" t="s">
        <v>29</v>
      </c>
      <c r="B35" s="17"/>
      <c r="C35" s="18" t="s">
        <v>27</v>
      </c>
      <c r="D35" s="19"/>
      <c r="E35" s="235"/>
      <c r="F35" s="206"/>
      <c r="G35" s="207"/>
      <c r="H35" s="207"/>
      <c r="I35" s="26"/>
      <c r="J35" s="26"/>
    </row>
    <row r="36" spans="1:10" ht="18.95" customHeight="1">
      <c r="A36" s="215"/>
      <c r="B36" s="13" t="s">
        <v>15</v>
      </c>
      <c r="C36" s="14">
        <f>'commerc.all''ingrosso'!F8</f>
        <v>49.880015973017585</v>
      </c>
      <c r="D36" s="15" t="s">
        <v>16</v>
      </c>
      <c r="E36" s="235"/>
      <c r="F36" s="206"/>
      <c r="G36" s="207"/>
      <c r="H36" s="207"/>
      <c r="I36" s="32"/>
      <c r="J36" s="26"/>
    </row>
    <row r="37" spans="1:10" ht="16.5" customHeight="1">
      <c r="A37" s="215"/>
      <c r="B37" s="17"/>
      <c r="C37" s="18" t="s">
        <v>17</v>
      </c>
      <c r="D37" s="19"/>
      <c r="E37" s="233">
        <v>19.588999999999999</v>
      </c>
      <c r="F37" s="217"/>
      <c r="G37" s="195"/>
      <c r="H37" s="195"/>
      <c r="I37" s="32"/>
      <c r="J37" s="26"/>
    </row>
    <row r="38" spans="1:10" ht="83.1" customHeight="1">
      <c r="A38" s="215"/>
      <c r="B38" s="20" t="s">
        <v>15</v>
      </c>
      <c r="C38" s="21">
        <f>'commerc.all''ingrosso'!F9</f>
        <v>16.626671991005853</v>
      </c>
      <c r="D38" s="22" t="s">
        <v>16</v>
      </c>
      <c r="E38" s="233"/>
      <c r="F38" s="217"/>
      <c r="G38" s="195"/>
      <c r="H38" s="195"/>
      <c r="I38" s="32"/>
      <c r="J38" s="26"/>
    </row>
    <row r="39" spans="1:10" ht="18.95" customHeight="1">
      <c r="A39" s="208" t="s">
        <v>30</v>
      </c>
      <c r="B39" s="208"/>
      <c r="C39" s="208"/>
      <c r="D39" s="208"/>
      <c r="E39" s="208"/>
      <c r="F39" s="208"/>
      <c r="G39" s="208"/>
      <c r="H39" s="208"/>
      <c r="I39" s="23"/>
      <c r="J39" s="23"/>
    </row>
    <row r="40" spans="1:10" ht="15.75" customHeight="1">
      <c r="A40" s="232" t="s">
        <v>31</v>
      </c>
      <c r="B40" s="10"/>
      <c r="C40" s="11" t="s">
        <v>14</v>
      </c>
      <c r="D40" s="12"/>
      <c r="E40" s="233"/>
      <c r="F40" s="206"/>
      <c r="G40" s="195"/>
      <c r="H40" s="195"/>
      <c r="I40" s="16"/>
      <c r="J40" s="16"/>
    </row>
    <row r="41" spans="1:10" ht="18.95" customHeight="1">
      <c r="A41" s="232"/>
      <c r="B41" s="13" t="s">
        <v>15</v>
      </c>
      <c r="C41" s="14">
        <f>'casi particolari'!I4</f>
        <v>22.052232</v>
      </c>
      <c r="D41" s="15" t="s">
        <v>16</v>
      </c>
      <c r="E41" s="233"/>
      <c r="F41" s="206"/>
      <c r="G41" s="195"/>
      <c r="H41" s="195"/>
      <c r="I41" s="16"/>
      <c r="J41" s="16"/>
    </row>
    <row r="42" spans="1:10" ht="15.75" customHeight="1">
      <c r="A42" s="232"/>
      <c r="B42" s="17"/>
      <c r="C42" s="18" t="s">
        <v>17</v>
      </c>
      <c r="D42" s="19"/>
      <c r="E42" s="234"/>
      <c r="F42" s="217"/>
      <c r="G42" s="218"/>
      <c r="H42" s="218"/>
      <c r="I42" s="16"/>
      <c r="J42" s="16"/>
    </row>
    <row r="43" spans="1:10" ht="18.95" customHeight="1">
      <c r="A43" s="232"/>
      <c r="B43" s="20" t="s">
        <v>15</v>
      </c>
      <c r="C43" s="21">
        <f>'casi particolari'!I5</f>
        <v>33.404713000000001</v>
      </c>
      <c r="D43" s="22" t="s">
        <v>16</v>
      </c>
      <c r="E43" s="234"/>
      <c r="F43" s="217"/>
      <c r="G43" s="218"/>
      <c r="H43" s="218"/>
      <c r="I43" s="16"/>
      <c r="J43" s="16"/>
    </row>
    <row r="44" spans="1:10" ht="14.85" customHeight="1">
      <c r="A44" s="228" t="s">
        <v>32</v>
      </c>
      <c r="B44" s="10"/>
      <c r="C44" s="11" t="s">
        <v>14</v>
      </c>
      <c r="D44" s="12" t="s">
        <v>33</v>
      </c>
      <c r="E44" s="229"/>
      <c r="F44" s="230"/>
      <c r="G44" s="225"/>
      <c r="H44" s="225"/>
      <c r="I44" s="37"/>
      <c r="J44" s="37"/>
    </row>
    <row r="45" spans="1:10" ht="18.95" customHeight="1">
      <c r="A45" s="228"/>
      <c r="B45" s="13" t="s">
        <v>15</v>
      </c>
      <c r="C45" s="38">
        <f>'casi particolari'!I6</f>
        <v>1983.7659698</v>
      </c>
      <c r="D45" s="15" t="s">
        <v>34</v>
      </c>
      <c r="E45" s="229"/>
      <c r="F45" s="230"/>
      <c r="G45" s="225"/>
      <c r="H45" s="225"/>
      <c r="I45" s="23"/>
      <c r="J45" s="23"/>
    </row>
    <row r="46" spans="1:10" ht="15.75" customHeight="1">
      <c r="A46" s="228"/>
      <c r="B46" s="17"/>
      <c r="C46" s="18" t="s">
        <v>17</v>
      </c>
      <c r="D46" s="19" t="s">
        <v>33</v>
      </c>
      <c r="E46" s="231"/>
      <c r="F46" s="213"/>
      <c r="G46" s="214"/>
      <c r="H46" s="214"/>
      <c r="I46" s="227"/>
      <c r="J46" s="227"/>
    </row>
    <row r="47" spans="1:10" ht="17.25" customHeight="1">
      <c r="A47" s="228"/>
      <c r="B47" s="39" t="s">
        <v>15</v>
      </c>
      <c r="C47" s="40">
        <f>'casi particolari'!I7</f>
        <v>3390.3147670000003</v>
      </c>
      <c r="D47" s="41" t="s">
        <v>34</v>
      </c>
      <c r="E47" s="231"/>
      <c r="F47" s="213"/>
      <c r="G47" s="214"/>
      <c r="H47" s="214"/>
      <c r="I47" s="227"/>
      <c r="J47" s="227"/>
    </row>
    <row r="48" spans="1:10" ht="10.9" customHeight="1">
      <c r="F48" s="42"/>
      <c r="G48" s="42"/>
      <c r="H48" s="27"/>
      <c r="I48" s="26"/>
      <c r="J48" s="27"/>
    </row>
    <row r="49" spans="1:10" ht="7.9" customHeight="1">
      <c r="F49" s="42"/>
      <c r="G49" s="42"/>
      <c r="H49" s="27"/>
      <c r="I49" s="26"/>
      <c r="J49" s="27"/>
    </row>
    <row r="50" spans="1:10" ht="18" customHeight="1">
      <c r="A50" s="203" t="s">
        <v>35</v>
      </c>
      <c r="B50" s="203"/>
      <c r="C50" s="203"/>
      <c r="D50" s="203"/>
      <c r="E50" s="203"/>
      <c r="F50" s="203"/>
      <c r="G50" s="203"/>
      <c r="H50" s="203"/>
    </row>
    <row r="51" spans="1:10" ht="9.4" customHeight="1">
      <c r="F51" s="26"/>
      <c r="G51" s="26"/>
      <c r="H51" s="43"/>
    </row>
    <row r="52" spans="1:10" s="9" customFormat="1" ht="33.75" customHeight="1">
      <c r="A52" s="7" t="s">
        <v>7</v>
      </c>
      <c r="B52" s="210" t="s">
        <v>8</v>
      </c>
      <c r="C52" s="210"/>
      <c r="D52" s="210"/>
      <c r="E52" s="8" t="s">
        <v>36</v>
      </c>
      <c r="F52" s="8" t="s">
        <v>37</v>
      </c>
      <c r="G52" s="211" t="s">
        <v>11</v>
      </c>
      <c r="H52" s="211"/>
    </row>
    <row r="53" spans="1:10" ht="18.95" customHeight="1">
      <c r="A53" s="208" t="s">
        <v>12</v>
      </c>
      <c r="B53" s="208"/>
      <c r="C53" s="208"/>
      <c r="D53" s="208"/>
      <c r="E53" s="208"/>
      <c r="F53" s="208"/>
      <c r="G53" s="208"/>
      <c r="H53" s="208"/>
    </row>
    <row r="54" spans="1:10" ht="15.75" customHeight="1">
      <c r="A54" s="215" t="s">
        <v>38</v>
      </c>
      <c r="B54" s="10"/>
      <c r="C54" s="11" t="s">
        <v>14</v>
      </c>
      <c r="D54" s="12"/>
      <c r="E54" s="205"/>
      <c r="F54" s="206"/>
      <c r="G54" s="207"/>
      <c r="H54" s="207"/>
    </row>
    <row r="55" spans="1:10" ht="18.95" customHeight="1">
      <c r="A55" s="215"/>
      <c r="B55" s="13" t="s">
        <v>15</v>
      </c>
      <c r="C55" s="14">
        <f>residenziale!G4</f>
        <v>5.3442874256804549</v>
      </c>
      <c r="D55" s="15" t="s">
        <v>16</v>
      </c>
      <c r="E55" s="205"/>
      <c r="F55" s="206"/>
      <c r="G55" s="207"/>
      <c r="H55" s="207"/>
      <c r="I55" s="16"/>
      <c r="J55" s="16"/>
    </row>
    <row r="56" spans="1:10" ht="14.85" customHeight="1">
      <c r="A56" s="215"/>
      <c r="B56" s="17"/>
      <c r="C56" s="18" t="s">
        <v>17</v>
      </c>
      <c r="D56" s="19"/>
      <c r="E56" s="216"/>
      <c r="F56" s="217"/>
      <c r="G56" s="218"/>
      <c r="H56" s="218"/>
    </row>
    <row r="57" spans="1:10" ht="18.95" customHeight="1">
      <c r="A57" s="215"/>
      <c r="B57" s="20" t="s">
        <v>15</v>
      </c>
      <c r="C57" s="21">
        <f>residenziale!G5</f>
        <v>15.439052563076867</v>
      </c>
      <c r="D57" s="22" t="s">
        <v>16</v>
      </c>
      <c r="E57" s="216"/>
      <c r="F57" s="217"/>
      <c r="G57" s="218"/>
      <c r="H57" s="218"/>
      <c r="I57" s="23"/>
      <c r="J57" s="23"/>
    </row>
    <row r="58" spans="1:10" ht="14.85" customHeight="1">
      <c r="A58" s="215" t="s">
        <v>39</v>
      </c>
      <c r="B58" s="10"/>
      <c r="C58" s="11" t="s">
        <v>14</v>
      </c>
      <c r="D58" s="12"/>
      <c r="E58" s="205"/>
      <c r="F58" s="206"/>
      <c r="G58" s="207"/>
      <c r="H58" s="207"/>
    </row>
    <row r="59" spans="1:10" ht="18.95" customHeight="1">
      <c r="A59" s="215"/>
      <c r="B59" s="13" t="s">
        <v>15</v>
      </c>
      <c r="C59" s="14">
        <f>residenziale!G16</f>
        <v>5.3442874256804549</v>
      </c>
      <c r="D59" s="15" t="s">
        <v>16</v>
      </c>
      <c r="E59" s="205"/>
      <c r="F59" s="206"/>
      <c r="G59" s="207"/>
      <c r="H59" s="207"/>
      <c r="I59" s="16"/>
      <c r="J59" s="16"/>
    </row>
    <row r="60" spans="1:10" ht="15.75" customHeight="1">
      <c r="A60" s="215"/>
      <c r="B60" s="17"/>
      <c r="C60" s="18" t="s">
        <v>17</v>
      </c>
      <c r="D60" s="19"/>
      <c r="E60" s="216"/>
      <c r="F60" s="217"/>
      <c r="G60" s="218"/>
      <c r="H60" s="218"/>
    </row>
    <row r="61" spans="1:10" ht="96.6" customHeight="1">
      <c r="A61" s="215"/>
      <c r="B61" s="20" t="s">
        <v>15</v>
      </c>
      <c r="C61" s="21">
        <f>residenziale!G17</f>
        <v>15.439052563076867</v>
      </c>
      <c r="D61" s="22" t="s">
        <v>16</v>
      </c>
      <c r="E61" s="216"/>
      <c r="F61" s="217"/>
      <c r="G61" s="218"/>
      <c r="H61" s="218"/>
      <c r="I61" s="23"/>
      <c r="J61" s="23"/>
    </row>
    <row r="62" spans="1:10" ht="15.75" customHeight="1">
      <c r="A62" s="226" t="s">
        <v>40</v>
      </c>
      <c r="B62" s="10"/>
      <c r="C62" s="11" t="s">
        <v>14</v>
      </c>
      <c r="D62" s="12"/>
      <c r="E62" s="205"/>
      <c r="F62" s="206"/>
      <c r="G62" s="207"/>
      <c r="H62" s="207"/>
    </row>
    <row r="63" spans="1:10" ht="18.95" customHeight="1">
      <c r="A63" s="226"/>
      <c r="B63" s="13" t="s">
        <v>15</v>
      </c>
      <c r="C63" s="14">
        <f>residenziale!G6</f>
        <v>14.251433135147881</v>
      </c>
      <c r="D63" s="15" t="s">
        <v>16</v>
      </c>
      <c r="E63" s="205"/>
      <c r="F63" s="206"/>
      <c r="G63" s="207"/>
      <c r="H63" s="207"/>
      <c r="I63" s="16"/>
      <c r="J63" s="16"/>
    </row>
    <row r="64" spans="1:10" ht="14.85" customHeight="1">
      <c r="A64" s="226"/>
      <c r="B64" s="17"/>
      <c r="C64" s="18" t="s">
        <v>17</v>
      </c>
      <c r="D64" s="19"/>
      <c r="E64" s="216"/>
      <c r="F64" s="217"/>
      <c r="G64" s="218"/>
      <c r="H64" s="218"/>
    </row>
    <row r="65" spans="1:10" ht="18.95" customHeight="1">
      <c r="A65" s="226"/>
      <c r="B65" s="20" t="s">
        <v>15</v>
      </c>
      <c r="C65" s="21">
        <f>residenziale!G7</f>
        <v>41.170806834871655</v>
      </c>
      <c r="D65" s="22" t="s">
        <v>16</v>
      </c>
      <c r="E65" s="216"/>
      <c r="F65" s="217"/>
      <c r="G65" s="218"/>
      <c r="H65" s="218"/>
      <c r="I65" s="23"/>
      <c r="J65" s="23"/>
    </row>
    <row r="66" spans="1:10" ht="18.95" customHeight="1">
      <c r="A66" s="208" t="s">
        <v>18</v>
      </c>
      <c r="B66" s="208"/>
      <c r="C66" s="208"/>
      <c r="D66" s="208"/>
      <c r="E66" s="208"/>
      <c r="F66" s="208"/>
      <c r="G66" s="208"/>
      <c r="H66" s="208"/>
    </row>
    <row r="67" spans="1:10" ht="14.85" customHeight="1">
      <c r="A67" s="204" t="s">
        <v>41</v>
      </c>
      <c r="B67" s="10"/>
      <c r="C67" s="11" t="s">
        <v>14</v>
      </c>
      <c r="D67" s="12"/>
      <c r="E67" s="205"/>
      <c r="F67" s="206"/>
      <c r="G67" s="207"/>
      <c r="H67" s="207"/>
    </row>
    <row r="68" spans="1:10" ht="18.95" customHeight="1">
      <c r="A68" s="204"/>
      <c r="B68" s="13" t="s">
        <v>15</v>
      </c>
      <c r="C68" s="14">
        <f>'casi particolari'!I13</f>
        <v>14.251433135147881</v>
      </c>
      <c r="D68" s="15" t="s">
        <v>16</v>
      </c>
      <c r="E68" s="205"/>
      <c r="F68" s="206"/>
      <c r="G68" s="207"/>
      <c r="H68" s="207"/>
      <c r="I68" s="16"/>
      <c r="J68" s="16"/>
    </row>
    <row r="69" spans="1:10" ht="15.75" customHeight="1">
      <c r="A69" s="204"/>
      <c r="B69" s="17"/>
      <c r="C69" s="18" t="s">
        <v>17</v>
      </c>
      <c r="D69" s="19"/>
      <c r="E69" s="216"/>
      <c r="F69" s="217"/>
      <c r="G69" s="218"/>
      <c r="H69" s="218"/>
    </row>
    <row r="70" spans="1:10" ht="59.65" customHeight="1">
      <c r="A70" s="204"/>
      <c r="B70" s="20" t="s">
        <v>15</v>
      </c>
      <c r="C70" s="21">
        <f>'casi particolari'!I14</f>
        <v>41.170806834871655</v>
      </c>
      <c r="D70" s="22" t="s">
        <v>16</v>
      </c>
      <c r="E70" s="216"/>
      <c r="F70" s="217"/>
      <c r="G70" s="218"/>
      <c r="H70" s="218"/>
      <c r="I70" s="23"/>
      <c r="J70" s="23"/>
    </row>
    <row r="71" spans="1:10" ht="18.95" customHeight="1">
      <c r="A71" s="208" t="s">
        <v>21</v>
      </c>
      <c r="B71" s="208"/>
      <c r="C71" s="208"/>
      <c r="D71" s="208"/>
      <c r="E71" s="208"/>
      <c r="F71" s="208"/>
      <c r="G71" s="208"/>
      <c r="H71" s="208"/>
    </row>
    <row r="72" spans="1:10" ht="14.1" customHeight="1">
      <c r="A72" s="215" t="s">
        <v>42</v>
      </c>
      <c r="B72" s="10"/>
      <c r="C72" s="11" t="s">
        <v>14</v>
      </c>
      <c r="D72" s="12"/>
      <c r="E72" s="25"/>
      <c r="F72" s="220"/>
      <c r="G72" s="221"/>
      <c r="H72" s="221"/>
      <c r="I72" s="26"/>
      <c r="J72" s="27"/>
    </row>
    <row r="73" spans="1:10" ht="18.95" customHeight="1">
      <c r="A73" s="215"/>
      <c r="B73" s="13" t="s">
        <v>15</v>
      </c>
      <c r="C73" s="14">
        <f>'artigianali e industriali'!F4</f>
        <v>7.1257165675739396</v>
      </c>
      <c r="D73" s="15" t="s">
        <v>23</v>
      </c>
      <c r="E73" s="28"/>
      <c r="F73" s="220"/>
      <c r="G73" s="221"/>
      <c r="H73" s="221"/>
      <c r="I73" s="26"/>
      <c r="J73" s="26"/>
    </row>
    <row r="74" spans="1:10" ht="23.45" customHeight="1">
      <c r="A74" s="215"/>
      <c r="B74" s="29"/>
      <c r="C74" s="30" t="s">
        <v>24</v>
      </c>
      <c r="D74" s="31"/>
      <c r="E74" s="222"/>
      <c r="F74" s="223"/>
      <c r="G74" s="195"/>
      <c r="H74" s="195"/>
      <c r="I74" s="26"/>
      <c r="J74" s="27"/>
    </row>
    <row r="75" spans="1:10" ht="18.95" customHeight="1">
      <c r="A75" s="215"/>
      <c r="B75" s="13" t="s">
        <v>15</v>
      </c>
      <c r="C75" s="14">
        <f>'artigianali e industriali'!F10</f>
        <v>13.657623421183384</v>
      </c>
      <c r="D75" s="15" t="s">
        <v>23</v>
      </c>
      <c r="E75" s="222"/>
      <c r="F75" s="223"/>
      <c r="G75" s="195"/>
      <c r="H75" s="195"/>
      <c r="I75" s="26"/>
      <c r="J75" s="26"/>
    </row>
    <row r="76" spans="1:10" ht="14.1" customHeight="1">
      <c r="A76" s="215"/>
      <c r="B76" s="17"/>
      <c r="C76" s="18" t="s">
        <v>17</v>
      </c>
      <c r="D76" s="19"/>
      <c r="E76" s="28"/>
      <c r="F76" s="224"/>
      <c r="G76" s="225"/>
      <c r="H76" s="225"/>
      <c r="I76" s="32"/>
      <c r="J76" s="26"/>
    </row>
    <row r="77" spans="1:10" ht="27" customHeight="1">
      <c r="A77" s="215"/>
      <c r="B77" s="20" t="s">
        <v>15</v>
      </c>
      <c r="C77" s="21">
        <f>'artigianali e industriali'!F5</f>
        <v>6.5319068536094465</v>
      </c>
      <c r="D77" s="22" t="s">
        <v>23</v>
      </c>
      <c r="E77" s="33"/>
      <c r="F77" s="224"/>
      <c r="G77" s="225"/>
      <c r="H77" s="225"/>
      <c r="I77" s="32"/>
      <c r="J77" s="26"/>
    </row>
    <row r="78" spans="1:10" ht="13.35" customHeight="1">
      <c r="A78" s="215" t="s">
        <v>43</v>
      </c>
      <c r="B78" s="10"/>
      <c r="C78" s="11" t="s">
        <v>14</v>
      </c>
      <c r="D78" s="12"/>
      <c r="E78" s="25"/>
      <c r="F78" s="220"/>
      <c r="G78" s="221"/>
      <c r="H78" s="221"/>
      <c r="I78" s="26"/>
      <c r="J78" s="27"/>
    </row>
    <row r="79" spans="1:10" ht="18.95" customHeight="1">
      <c r="A79" s="215"/>
      <c r="B79" s="13" t="s">
        <v>15</v>
      </c>
      <c r="C79" s="14">
        <f>'artigianali e industriali'!F6</f>
        <v>19.00191084686384</v>
      </c>
      <c r="D79" s="15" t="s">
        <v>23</v>
      </c>
      <c r="E79" s="28"/>
      <c r="F79" s="220"/>
      <c r="G79" s="221"/>
      <c r="H79" s="221"/>
      <c r="I79" s="26"/>
      <c r="J79" s="26"/>
    </row>
    <row r="80" spans="1:10" ht="18.95" customHeight="1">
      <c r="A80" s="215"/>
      <c r="B80" s="29"/>
      <c r="C80" s="30" t="s">
        <v>24</v>
      </c>
      <c r="D80" s="31"/>
      <c r="E80" s="222"/>
      <c r="F80" s="223"/>
      <c r="G80" s="195"/>
      <c r="H80" s="195"/>
      <c r="I80" s="26"/>
      <c r="J80" s="27"/>
    </row>
    <row r="81" spans="1:10" ht="18.95" customHeight="1">
      <c r="A81" s="215"/>
      <c r="B81" s="13" t="s">
        <v>15</v>
      </c>
      <c r="C81" s="14">
        <f>'artigianali e industriali'!F12</f>
        <v>36.420329123155696</v>
      </c>
      <c r="D81" s="15" t="s">
        <v>23</v>
      </c>
      <c r="E81" s="222"/>
      <c r="F81" s="223"/>
      <c r="G81" s="195"/>
      <c r="H81" s="195"/>
      <c r="I81" s="26"/>
      <c r="J81" s="26"/>
    </row>
    <row r="82" spans="1:10" ht="15.75" customHeight="1">
      <c r="A82" s="215"/>
      <c r="B82" s="17"/>
      <c r="C82" s="18" t="s">
        <v>17</v>
      </c>
      <c r="D82" s="19"/>
      <c r="E82" s="28"/>
      <c r="F82" s="224"/>
      <c r="G82" s="225"/>
      <c r="H82" s="225"/>
      <c r="I82" s="32"/>
      <c r="J82" s="26"/>
    </row>
    <row r="83" spans="1:10" ht="18.95" customHeight="1">
      <c r="A83" s="215"/>
      <c r="B83" s="20" t="s">
        <v>15</v>
      </c>
      <c r="C83" s="21">
        <f>'artigianali e industriali'!F7</f>
        <v>17.418418276291856</v>
      </c>
      <c r="D83" s="22" t="s">
        <v>23</v>
      </c>
      <c r="E83" s="33"/>
      <c r="F83" s="224"/>
      <c r="G83" s="225"/>
      <c r="H83" s="225"/>
      <c r="I83" s="32"/>
      <c r="J83" s="26"/>
    </row>
    <row r="84" spans="1:10" ht="18.95" customHeight="1">
      <c r="A84" s="208" t="s">
        <v>25</v>
      </c>
      <c r="B84" s="208"/>
      <c r="C84" s="208"/>
      <c r="D84" s="208"/>
      <c r="E84" s="208"/>
      <c r="F84" s="208"/>
      <c r="G84" s="208"/>
      <c r="H84" s="208"/>
      <c r="I84" s="23"/>
      <c r="J84" s="23"/>
    </row>
    <row r="85" spans="1:10" ht="14.1" customHeight="1">
      <c r="A85" s="219" t="s">
        <v>44</v>
      </c>
      <c r="B85" s="17"/>
      <c r="C85" s="18" t="s">
        <v>27</v>
      </c>
      <c r="D85" s="12"/>
      <c r="E85" s="205"/>
      <c r="F85" s="206"/>
      <c r="G85" s="207"/>
      <c r="H85" s="207"/>
      <c r="I85" s="26"/>
      <c r="J85" s="26"/>
    </row>
    <row r="86" spans="1:10" ht="18.95" customHeight="1">
      <c r="A86" s="219"/>
      <c r="B86" s="13" t="s">
        <v>15</v>
      </c>
      <c r="C86" s="14">
        <f>'commerciali turistici direziona'!F4</f>
        <v>7.1257165675739396</v>
      </c>
      <c r="D86" s="15" t="s">
        <v>16</v>
      </c>
      <c r="E86" s="205"/>
      <c r="F86" s="206"/>
      <c r="G86" s="207"/>
      <c r="H86" s="207"/>
      <c r="I86" s="32"/>
      <c r="J86" s="26"/>
    </row>
    <row r="87" spans="1:10" ht="14.85" customHeight="1">
      <c r="A87" s="219"/>
      <c r="B87" s="17"/>
      <c r="C87" s="18" t="s">
        <v>17</v>
      </c>
      <c r="D87" s="19"/>
      <c r="E87" s="216"/>
      <c r="F87" s="217"/>
      <c r="G87" s="218"/>
      <c r="H87" s="218"/>
      <c r="I87" s="32"/>
      <c r="J87" s="26"/>
    </row>
    <row r="88" spans="1:10" ht="105.2" customHeight="1">
      <c r="A88" s="219"/>
      <c r="B88" s="20" t="s">
        <v>15</v>
      </c>
      <c r="C88" s="21">
        <f>'commerciali turistici direziona'!F5</f>
        <v>3.5628582837869698</v>
      </c>
      <c r="D88" s="22" t="s">
        <v>16</v>
      </c>
      <c r="E88" s="216"/>
      <c r="F88" s="217"/>
      <c r="G88" s="218"/>
      <c r="H88" s="218"/>
      <c r="I88" s="32"/>
      <c r="J88" s="26"/>
    </row>
    <row r="89" spans="1:10" ht="14.85" customHeight="1">
      <c r="A89" s="219" t="s">
        <v>45</v>
      </c>
      <c r="B89" s="17"/>
      <c r="C89" s="18" t="s">
        <v>27</v>
      </c>
      <c r="D89" s="12"/>
      <c r="E89" s="205"/>
      <c r="F89" s="206"/>
      <c r="G89" s="207"/>
      <c r="H89" s="207"/>
      <c r="I89" s="26"/>
      <c r="J89" s="26"/>
    </row>
    <row r="90" spans="1:10" ht="18.95" customHeight="1">
      <c r="A90" s="219"/>
      <c r="B90" s="13" t="s">
        <v>15</v>
      </c>
      <c r="C90" s="14">
        <f>'commerciali turistici direziona'!F6</f>
        <v>19.00191084686384</v>
      </c>
      <c r="D90" s="15" t="s">
        <v>16</v>
      </c>
      <c r="E90" s="205"/>
      <c r="F90" s="206"/>
      <c r="G90" s="207"/>
      <c r="H90" s="207"/>
      <c r="I90" s="32"/>
      <c r="J90" s="26"/>
    </row>
    <row r="91" spans="1:10" ht="15.75" customHeight="1">
      <c r="A91" s="219"/>
      <c r="B91" s="17"/>
      <c r="C91" s="18" t="s">
        <v>17</v>
      </c>
      <c r="D91" s="19"/>
      <c r="E91" s="216"/>
      <c r="F91" s="217"/>
      <c r="G91" s="218"/>
      <c r="H91" s="218"/>
      <c r="I91" s="32"/>
      <c r="J91" s="26"/>
    </row>
    <row r="92" spans="1:10" ht="27.75" customHeight="1">
      <c r="A92" s="219"/>
      <c r="B92" s="20" t="s">
        <v>15</v>
      </c>
      <c r="C92" s="21">
        <f>'commerciali turistici direziona'!F7</f>
        <v>9.50095542343192</v>
      </c>
      <c r="D92" s="22" t="s">
        <v>16</v>
      </c>
      <c r="E92" s="216"/>
      <c r="F92" s="217"/>
      <c r="G92" s="218"/>
      <c r="H92" s="218"/>
      <c r="I92" s="32"/>
      <c r="J92" s="26"/>
    </row>
    <row r="93" spans="1:10" ht="18.95" customHeight="1">
      <c r="A93" s="208" t="s">
        <v>28</v>
      </c>
      <c r="B93" s="208"/>
      <c r="C93" s="208"/>
      <c r="D93" s="208"/>
      <c r="E93" s="208"/>
      <c r="F93" s="208"/>
      <c r="G93" s="208"/>
      <c r="H93" s="208"/>
      <c r="I93" s="23"/>
      <c r="J93" s="23"/>
    </row>
    <row r="94" spans="1:10" ht="15.75" customHeight="1">
      <c r="A94" s="215" t="s">
        <v>46</v>
      </c>
      <c r="B94" s="10"/>
      <c r="C94" s="11" t="s">
        <v>14</v>
      </c>
      <c r="D94" s="12"/>
      <c r="E94" s="205"/>
      <c r="F94" s="206"/>
      <c r="G94" s="207"/>
      <c r="H94" s="207"/>
    </row>
    <row r="95" spans="1:10" ht="18.95" customHeight="1">
      <c r="A95" s="215"/>
      <c r="B95" s="13" t="s">
        <v>15</v>
      </c>
      <c r="C95" s="14">
        <f>'commerc.all''ingrosso'!F4</f>
        <v>12.470003993254396</v>
      </c>
      <c r="D95" s="15" t="s">
        <v>16</v>
      </c>
      <c r="E95" s="205"/>
      <c r="F95" s="206"/>
      <c r="G95" s="207"/>
      <c r="H95" s="207"/>
      <c r="I95" s="16"/>
      <c r="J95" s="16"/>
    </row>
    <row r="96" spans="1:10" ht="14.85" customHeight="1">
      <c r="A96" s="215"/>
      <c r="B96" s="17"/>
      <c r="C96" s="18" t="s">
        <v>17</v>
      </c>
      <c r="D96" s="19"/>
      <c r="E96" s="216"/>
      <c r="F96" s="217"/>
      <c r="G96" s="218"/>
      <c r="H96" s="218"/>
    </row>
    <row r="97" spans="1:10" ht="121.5" customHeight="1">
      <c r="A97" s="215"/>
      <c r="B97" s="20" t="s">
        <v>15</v>
      </c>
      <c r="C97" s="21">
        <f>'commerc.all''ingrosso'!F5</f>
        <v>4.1566679977514633</v>
      </c>
      <c r="D97" s="22" t="s">
        <v>16</v>
      </c>
      <c r="E97" s="216"/>
      <c r="F97" s="217"/>
      <c r="G97" s="218"/>
      <c r="H97" s="218"/>
      <c r="I97" s="23"/>
      <c r="J97" s="23"/>
    </row>
    <row r="98" spans="1:10" ht="15.75" customHeight="1">
      <c r="A98" s="198" t="s">
        <v>47</v>
      </c>
      <c r="B98" s="10"/>
      <c r="C98" s="11" t="s">
        <v>14</v>
      </c>
      <c r="D98" s="12"/>
      <c r="E98" s="205"/>
      <c r="F98" s="206"/>
      <c r="G98" s="207"/>
      <c r="H98" s="207"/>
    </row>
    <row r="99" spans="1:10" ht="18.95" customHeight="1">
      <c r="A99" s="198"/>
      <c r="B99" s="13" t="s">
        <v>15</v>
      </c>
      <c r="C99" s="14">
        <f>'commerc.all''ingrosso'!F6</f>
        <v>33.253343982011721</v>
      </c>
      <c r="D99" s="15" t="s">
        <v>16</v>
      </c>
      <c r="E99" s="205"/>
      <c r="F99" s="206"/>
      <c r="G99" s="207"/>
      <c r="H99" s="207"/>
      <c r="I99" s="16"/>
      <c r="J99" s="16"/>
    </row>
    <row r="100" spans="1:10" ht="14.1" customHeight="1">
      <c r="A100" s="198"/>
      <c r="B100" s="17"/>
      <c r="C100" s="18" t="s">
        <v>17</v>
      </c>
      <c r="D100" s="19"/>
      <c r="E100" s="212"/>
      <c r="F100" s="213"/>
      <c r="G100" s="214"/>
      <c r="H100" s="214"/>
    </row>
    <row r="101" spans="1:10" ht="33.4" customHeight="1">
      <c r="A101" s="198"/>
      <c r="B101" s="39" t="s">
        <v>15</v>
      </c>
      <c r="C101" s="44">
        <f>'commerc.all''ingrosso'!F7</f>
        <v>11.084447994003904</v>
      </c>
      <c r="D101" s="41" t="s">
        <v>16</v>
      </c>
      <c r="E101" s="212"/>
      <c r="F101" s="213"/>
      <c r="G101" s="214"/>
      <c r="H101" s="214"/>
      <c r="I101" s="23"/>
      <c r="J101" s="23"/>
    </row>
    <row r="105" spans="1:10" ht="18.95" customHeight="1">
      <c r="A105" s="203" t="s">
        <v>48</v>
      </c>
      <c r="B105" s="203"/>
      <c r="C105" s="203"/>
      <c r="D105" s="203"/>
      <c r="E105" s="203"/>
      <c r="F105" s="203"/>
      <c r="G105" s="203"/>
      <c r="H105" s="203"/>
    </row>
    <row r="106" spans="1:10">
      <c r="F106" s="45"/>
      <c r="G106" s="45"/>
    </row>
    <row r="107" spans="1:10" s="9" customFormat="1" ht="41.65" customHeight="1">
      <c r="A107" s="7" t="s">
        <v>7</v>
      </c>
      <c r="B107" s="210" t="s">
        <v>8</v>
      </c>
      <c r="C107" s="210"/>
      <c r="D107" s="210"/>
      <c r="E107" s="8" t="s">
        <v>36</v>
      </c>
      <c r="F107" s="8" t="s">
        <v>37</v>
      </c>
      <c r="G107" s="211" t="s">
        <v>11</v>
      </c>
      <c r="H107" s="211"/>
    </row>
    <row r="108" spans="1:10" ht="20.100000000000001" customHeight="1">
      <c r="A108" s="208" t="s">
        <v>12</v>
      </c>
      <c r="B108" s="208"/>
      <c r="C108" s="208"/>
      <c r="D108" s="208"/>
      <c r="E108" s="208"/>
      <c r="F108" s="208"/>
      <c r="G108" s="208"/>
      <c r="H108" s="208"/>
    </row>
    <row r="109" spans="1:10" ht="24.95" customHeight="1">
      <c r="A109" s="204" t="s">
        <v>49</v>
      </c>
      <c r="B109" s="10"/>
      <c r="C109" s="199" t="s">
        <v>50</v>
      </c>
      <c r="D109" s="199"/>
      <c r="E109" s="205"/>
      <c r="F109" s="206"/>
      <c r="G109" s="207"/>
      <c r="H109" s="207"/>
    </row>
    <row r="110" spans="1:10" ht="24.95" customHeight="1">
      <c r="A110" s="204"/>
      <c r="B110" s="13" t="s">
        <v>15</v>
      </c>
      <c r="C110" s="14">
        <f>residenziale!G12</f>
        <v>55.422239970019533</v>
      </c>
      <c r="D110" s="15" t="s">
        <v>16</v>
      </c>
      <c r="E110" s="205"/>
      <c r="F110" s="206"/>
      <c r="G110" s="207"/>
      <c r="H110" s="207"/>
      <c r="I110" s="16"/>
      <c r="J110" s="16"/>
    </row>
    <row r="111" spans="1:10" ht="24.95" customHeight="1">
      <c r="A111" s="209" t="s">
        <v>51</v>
      </c>
      <c r="B111" s="10"/>
      <c r="C111" s="199" t="s">
        <v>50</v>
      </c>
      <c r="D111" s="199"/>
      <c r="E111" s="205"/>
      <c r="F111" s="206"/>
      <c r="G111" s="207"/>
      <c r="H111" s="207"/>
    </row>
    <row r="112" spans="1:10" ht="24.95" customHeight="1">
      <c r="A112" s="209"/>
      <c r="B112" s="13" t="s">
        <v>15</v>
      </c>
      <c r="C112" s="14">
        <f>residenziale!G10</f>
        <v>27.711119985009766</v>
      </c>
      <c r="D112" s="15" t="s">
        <v>16</v>
      </c>
      <c r="E112" s="205"/>
      <c r="F112" s="206"/>
      <c r="G112" s="207"/>
      <c r="H112" s="207"/>
      <c r="I112" s="16"/>
      <c r="J112" s="16"/>
    </row>
    <row r="113" spans="1:10" ht="20.100000000000001" customHeight="1">
      <c r="A113" s="208" t="s">
        <v>25</v>
      </c>
      <c r="B113" s="208"/>
      <c r="C113" s="208"/>
      <c r="D113" s="208"/>
      <c r="E113" s="208"/>
      <c r="F113" s="208"/>
      <c r="G113" s="208"/>
      <c r="H113" s="208"/>
    </row>
    <row r="114" spans="1:10" ht="24.95" customHeight="1">
      <c r="A114" s="204" t="s">
        <v>52</v>
      </c>
      <c r="B114" s="10"/>
      <c r="C114" s="199" t="s">
        <v>50</v>
      </c>
      <c r="D114" s="199"/>
      <c r="E114" s="205"/>
      <c r="F114" s="206"/>
      <c r="G114" s="207"/>
      <c r="H114" s="207"/>
    </row>
    <row r="115" spans="1:10" ht="121.5" customHeight="1">
      <c r="A115" s="204"/>
      <c r="B115" s="13" t="s">
        <v>15</v>
      </c>
      <c r="C115" s="14">
        <f>'commerciali turistici direziona'!F10</f>
        <v>35.6285828378697</v>
      </c>
      <c r="D115" s="15" t="s">
        <v>16</v>
      </c>
      <c r="E115" s="205"/>
      <c r="F115" s="206"/>
      <c r="G115" s="207"/>
      <c r="H115" s="207"/>
      <c r="I115" s="16"/>
      <c r="J115" s="16"/>
    </row>
    <row r="116" spans="1:10" ht="20.100000000000001" customHeight="1">
      <c r="A116" s="208" t="s">
        <v>28</v>
      </c>
      <c r="B116" s="208"/>
      <c r="C116" s="208"/>
      <c r="D116" s="208"/>
      <c r="E116" s="208"/>
      <c r="F116" s="208"/>
      <c r="G116" s="208"/>
      <c r="H116" s="208"/>
    </row>
    <row r="117" spans="1:10" ht="24.95" customHeight="1">
      <c r="A117" s="198" t="s">
        <v>53</v>
      </c>
      <c r="B117" s="10"/>
      <c r="C117" s="199" t="s">
        <v>50</v>
      </c>
      <c r="D117" s="199"/>
      <c r="E117" s="200"/>
      <c r="F117" s="201"/>
      <c r="G117" s="202"/>
      <c r="H117" s="202"/>
    </row>
    <row r="118" spans="1:10" ht="100.9" customHeight="1">
      <c r="A118" s="198"/>
      <c r="B118" s="39" t="s">
        <v>15</v>
      </c>
      <c r="C118" s="44">
        <f>'commerc.all''ingrosso'!F10</f>
        <v>55.422239970019533</v>
      </c>
      <c r="D118" s="41" t="s">
        <v>16</v>
      </c>
      <c r="E118" s="200"/>
      <c r="F118" s="201"/>
      <c r="G118" s="202"/>
      <c r="H118" s="202"/>
      <c r="I118" s="16"/>
      <c r="J118" s="16"/>
    </row>
    <row r="119" spans="1:10" ht="24.95" customHeight="1">
      <c r="A119" s="46"/>
      <c r="B119" s="47"/>
      <c r="C119" s="48"/>
      <c r="D119" s="49"/>
      <c r="E119" s="50"/>
      <c r="F119" s="51"/>
      <c r="G119" s="52"/>
      <c r="H119" s="52"/>
      <c r="I119" s="16"/>
      <c r="J119" s="16"/>
    </row>
    <row r="120" spans="1:10">
      <c r="A120" s="53"/>
      <c r="B120" s="53"/>
    </row>
    <row r="121" spans="1:10" ht="23.25" customHeight="1">
      <c r="A121" s="203" t="s">
        <v>54</v>
      </c>
      <c r="B121" s="203"/>
      <c r="C121" s="203"/>
      <c r="D121" s="203"/>
      <c r="E121" s="203"/>
      <c r="F121" s="203"/>
      <c r="G121" s="203"/>
      <c r="H121" s="203"/>
    </row>
    <row r="122" spans="1:10" ht="10.9" customHeight="1">
      <c r="A122" s="54"/>
      <c r="B122" s="54"/>
      <c r="C122" s="54"/>
    </row>
    <row r="123" spans="1:10" ht="15.75">
      <c r="A123" s="54"/>
      <c r="B123" s="54"/>
      <c r="C123" s="54"/>
    </row>
    <row r="124" spans="1:10" ht="25.9" customHeight="1">
      <c r="A124" s="192" t="s">
        <v>55</v>
      </c>
      <c r="B124" s="192"/>
      <c r="C124" s="192"/>
      <c r="D124" s="192"/>
      <c r="E124" s="192"/>
      <c r="F124" s="192"/>
      <c r="G124" s="193"/>
      <c r="H124" s="193"/>
    </row>
    <row r="125" spans="1:10" ht="23.65" customHeight="1">
      <c r="A125" s="194" t="s">
        <v>56</v>
      </c>
      <c r="B125" s="194"/>
      <c r="C125" s="194"/>
      <c r="D125" s="194"/>
      <c r="E125" s="194"/>
      <c r="F125" s="194"/>
      <c r="G125" s="195"/>
      <c r="H125" s="195"/>
    </row>
    <row r="126" spans="1:10" ht="25.9" customHeight="1">
      <c r="A126" s="196" t="s">
        <v>50</v>
      </c>
      <c r="B126" s="196"/>
      <c r="C126" s="196"/>
      <c r="D126" s="196"/>
      <c r="E126" s="196"/>
      <c r="F126" s="196"/>
      <c r="G126" s="197"/>
      <c r="H126" s="197"/>
    </row>
    <row r="127" spans="1:10" ht="14.1" customHeight="1">
      <c r="A127" s="55"/>
      <c r="B127" s="55"/>
      <c r="C127" s="55"/>
      <c r="G127" s="191"/>
      <c r="H127" s="191"/>
    </row>
    <row r="128" spans="1:10" ht="18.75">
      <c r="A128" s="9"/>
      <c r="F128" s="56" t="s">
        <v>57</v>
      </c>
      <c r="G128" s="191"/>
      <c r="H128" s="191"/>
    </row>
    <row r="129" spans="1:8" ht="15.75">
      <c r="A129" s="9"/>
    </row>
    <row r="130" spans="1:8" ht="15.75">
      <c r="A130" s="9"/>
    </row>
    <row r="131" spans="1:8" ht="15.75">
      <c r="A131" s="9"/>
    </row>
    <row r="132" spans="1:8" ht="18.75">
      <c r="A132" s="57" t="s">
        <v>58</v>
      </c>
      <c r="B132" s="58"/>
      <c r="C132" s="58"/>
      <c r="D132" s="58"/>
      <c r="E132" s="58"/>
      <c r="F132" s="58"/>
      <c r="G132" s="58"/>
      <c r="H132" s="58"/>
    </row>
    <row r="133" spans="1:8" ht="15.75">
      <c r="A133" s="59"/>
      <c r="B133" s="58"/>
      <c r="C133" s="58"/>
      <c r="D133" s="58"/>
      <c r="E133" s="58"/>
      <c r="F133" s="58"/>
      <c r="G133" s="58"/>
      <c r="H133" s="58"/>
    </row>
    <row r="134" spans="1:8" ht="15.75">
      <c r="A134" s="59"/>
      <c r="B134" s="58"/>
      <c r="C134" s="58"/>
      <c r="D134" s="58"/>
      <c r="E134" s="58"/>
      <c r="F134" s="58"/>
      <c r="G134" s="58"/>
      <c r="H134" s="58"/>
    </row>
    <row r="135" spans="1:8" ht="18.75">
      <c r="A135" s="57" t="s">
        <v>59</v>
      </c>
      <c r="B135" s="58"/>
      <c r="C135" s="58"/>
      <c r="D135" s="58"/>
      <c r="E135" s="58"/>
      <c r="F135" s="58"/>
      <c r="G135" s="58"/>
      <c r="H135" s="58"/>
    </row>
    <row r="136" spans="1:8" ht="18.75">
      <c r="A136" s="57" t="s">
        <v>60</v>
      </c>
      <c r="B136" s="58"/>
      <c r="C136" s="60"/>
      <c r="D136" s="60"/>
      <c r="E136" s="60"/>
      <c r="F136" s="60"/>
      <c r="G136" s="60"/>
      <c r="H136" s="60"/>
    </row>
    <row r="137" spans="1:8" ht="15.75">
      <c r="A137" s="9"/>
    </row>
    <row r="138" spans="1:8" ht="15.75">
      <c r="A138" s="9"/>
    </row>
    <row r="139" spans="1:8" ht="15.75">
      <c r="A139" s="9"/>
    </row>
    <row r="140" spans="1:8" ht="15.75">
      <c r="A140" s="9"/>
    </row>
    <row r="141" spans="1:8" ht="15.75">
      <c r="A141" s="9"/>
    </row>
    <row r="142" spans="1:8" ht="15.75">
      <c r="A142" s="9"/>
    </row>
    <row r="143" spans="1:8" ht="15.75">
      <c r="A143" s="9"/>
    </row>
    <row r="144" spans="1:8" ht="15.75">
      <c r="A144" s="9"/>
    </row>
    <row r="145" spans="1:8" ht="15.75">
      <c r="A145" s="9"/>
    </row>
    <row r="146" spans="1:8" ht="15.75">
      <c r="H146" s="51"/>
    </row>
  </sheetData>
  <sheetProtection selectLockedCells="1" selectUnlockedCells="1"/>
  <mergeCells count="183">
    <mergeCell ref="A8:H8"/>
    <mergeCell ref="A9:A12"/>
    <mergeCell ref="E9:E10"/>
    <mergeCell ref="F9:F10"/>
    <mergeCell ref="G9:H10"/>
    <mergeCell ref="E11:E12"/>
    <mergeCell ref="F11:F12"/>
    <mergeCell ref="G11:H12"/>
    <mergeCell ref="B2:H2"/>
    <mergeCell ref="B3:H3"/>
    <mergeCell ref="B4:H4"/>
    <mergeCell ref="A6:H6"/>
    <mergeCell ref="B7:D7"/>
    <mergeCell ref="G7:H7"/>
    <mergeCell ref="A18:A21"/>
    <mergeCell ref="E18:E19"/>
    <mergeCell ref="F18:F19"/>
    <mergeCell ref="G18:H19"/>
    <mergeCell ref="E20:E21"/>
    <mergeCell ref="F20:F21"/>
    <mergeCell ref="G20:H21"/>
    <mergeCell ref="A13:H13"/>
    <mergeCell ref="A14:A17"/>
    <mergeCell ref="E14:E15"/>
    <mergeCell ref="F14:F15"/>
    <mergeCell ref="G14:H15"/>
    <mergeCell ref="E16:E17"/>
    <mergeCell ref="F16:F17"/>
    <mergeCell ref="G16:H17"/>
    <mergeCell ref="A29:H29"/>
    <mergeCell ref="A30:A33"/>
    <mergeCell ref="F30:F31"/>
    <mergeCell ref="G30:H31"/>
    <mergeCell ref="F32:F33"/>
    <mergeCell ref="G32:H33"/>
    <mergeCell ref="A22:H22"/>
    <mergeCell ref="A23:A28"/>
    <mergeCell ref="F23:F24"/>
    <mergeCell ref="G23:H24"/>
    <mergeCell ref="E25:E26"/>
    <mergeCell ref="F25:F26"/>
    <mergeCell ref="G25:H26"/>
    <mergeCell ref="F27:F28"/>
    <mergeCell ref="G27:H28"/>
    <mergeCell ref="A39:H39"/>
    <mergeCell ref="A40:A43"/>
    <mergeCell ref="E40:E41"/>
    <mergeCell ref="F40:F41"/>
    <mergeCell ref="G40:H41"/>
    <mergeCell ref="E42:E43"/>
    <mergeCell ref="F42:F43"/>
    <mergeCell ref="G42:H43"/>
    <mergeCell ref="A34:H34"/>
    <mergeCell ref="A35:A38"/>
    <mergeCell ref="E35:E36"/>
    <mergeCell ref="F35:F36"/>
    <mergeCell ref="G35:H36"/>
    <mergeCell ref="E37:E38"/>
    <mergeCell ref="F37:F38"/>
    <mergeCell ref="G37:H38"/>
    <mergeCell ref="I46:I47"/>
    <mergeCell ref="J46:J47"/>
    <mergeCell ref="A50:H50"/>
    <mergeCell ref="B52:D52"/>
    <mergeCell ref="G52:H52"/>
    <mergeCell ref="A53:H53"/>
    <mergeCell ref="A44:A47"/>
    <mergeCell ref="E44:E45"/>
    <mergeCell ref="F44:F45"/>
    <mergeCell ref="G44:H45"/>
    <mergeCell ref="E46:E47"/>
    <mergeCell ref="F46:F47"/>
    <mergeCell ref="G46:H47"/>
    <mergeCell ref="A58:A61"/>
    <mergeCell ref="E58:E59"/>
    <mergeCell ref="F58:F59"/>
    <mergeCell ref="G58:H59"/>
    <mergeCell ref="E60:E61"/>
    <mergeCell ref="F60:F61"/>
    <mergeCell ref="G60:H61"/>
    <mergeCell ref="A54:A57"/>
    <mergeCell ref="E54:E55"/>
    <mergeCell ref="F54:F55"/>
    <mergeCell ref="G54:H55"/>
    <mergeCell ref="E56:E57"/>
    <mergeCell ref="F56:F57"/>
    <mergeCell ref="G56:H57"/>
    <mergeCell ref="A66:H66"/>
    <mergeCell ref="A67:A70"/>
    <mergeCell ref="E67:E68"/>
    <mergeCell ref="F67:F68"/>
    <mergeCell ref="G67:H68"/>
    <mergeCell ref="E69:E70"/>
    <mergeCell ref="F69:F70"/>
    <mergeCell ref="G69:H70"/>
    <mergeCell ref="A62:A65"/>
    <mergeCell ref="E62:E63"/>
    <mergeCell ref="F62:F63"/>
    <mergeCell ref="G62:H63"/>
    <mergeCell ref="E64:E65"/>
    <mergeCell ref="F64:F65"/>
    <mergeCell ref="G64:H65"/>
    <mergeCell ref="A78:A83"/>
    <mergeCell ref="F78:F79"/>
    <mergeCell ref="G78:H79"/>
    <mergeCell ref="E80:E81"/>
    <mergeCell ref="F80:F81"/>
    <mergeCell ref="G80:H81"/>
    <mergeCell ref="F82:F83"/>
    <mergeCell ref="G82:H83"/>
    <mergeCell ref="A71:H71"/>
    <mergeCell ref="A72:A77"/>
    <mergeCell ref="F72:F73"/>
    <mergeCell ref="G72:H73"/>
    <mergeCell ref="E74:E75"/>
    <mergeCell ref="F74:F75"/>
    <mergeCell ref="G74:H75"/>
    <mergeCell ref="F76:F77"/>
    <mergeCell ref="G76:H77"/>
    <mergeCell ref="A89:A92"/>
    <mergeCell ref="E89:E90"/>
    <mergeCell ref="F89:F90"/>
    <mergeCell ref="G89:H90"/>
    <mergeCell ref="E91:E92"/>
    <mergeCell ref="F91:F92"/>
    <mergeCell ref="G91:H92"/>
    <mergeCell ref="A84:H84"/>
    <mergeCell ref="A85:A88"/>
    <mergeCell ref="E85:E86"/>
    <mergeCell ref="F85:F86"/>
    <mergeCell ref="G85:H86"/>
    <mergeCell ref="E87:E88"/>
    <mergeCell ref="F87:F88"/>
    <mergeCell ref="G87:H88"/>
    <mergeCell ref="A98:A101"/>
    <mergeCell ref="E98:E99"/>
    <mergeCell ref="F98:F99"/>
    <mergeCell ref="G98:H99"/>
    <mergeCell ref="E100:E101"/>
    <mergeCell ref="F100:F101"/>
    <mergeCell ref="G100:H101"/>
    <mergeCell ref="A93:H93"/>
    <mergeCell ref="A94:A97"/>
    <mergeCell ref="E94:E95"/>
    <mergeCell ref="F94:F95"/>
    <mergeCell ref="G94:H95"/>
    <mergeCell ref="E96:E97"/>
    <mergeCell ref="F96:F97"/>
    <mergeCell ref="G96:H97"/>
    <mergeCell ref="A105:H105"/>
    <mergeCell ref="B107:D107"/>
    <mergeCell ref="G107:H107"/>
    <mergeCell ref="A108:H108"/>
    <mergeCell ref="A109:A110"/>
    <mergeCell ref="C109:D109"/>
    <mergeCell ref="E109:E110"/>
    <mergeCell ref="F109:F110"/>
    <mergeCell ref="G109:H110"/>
    <mergeCell ref="A114:A115"/>
    <mergeCell ref="C114:D114"/>
    <mergeCell ref="E114:E115"/>
    <mergeCell ref="F114:F115"/>
    <mergeCell ref="G114:H115"/>
    <mergeCell ref="A116:H116"/>
    <mergeCell ref="A111:A112"/>
    <mergeCell ref="C111:D111"/>
    <mergeCell ref="E111:E112"/>
    <mergeCell ref="F111:F112"/>
    <mergeCell ref="G111:H112"/>
    <mergeCell ref="A113:H113"/>
    <mergeCell ref="G127:H128"/>
    <mergeCell ref="A124:F124"/>
    <mergeCell ref="G124:H124"/>
    <mergeCell ref="A125:F125"/>
    <mergeCell ref="G125:H125"/>
    <mergeCell ref="A126:F126"/>
    <mergeCell ref="G126:H126"/>
    <mergeCell ref="A117:A118"/>
    <mergeCell ref="C117:D117"/>
    <mergeCell ref="E117:E118"/>
    <mergeCell ref="F117:F118"/>
    <mergeCell ref="G117:H118"/>
    <mergeCell ref="A121:H121"/>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Roman,Normale"&amp;12&amp;A</oddHeader>
    <oddFooter>&amp;C&amp;"Times New Roman,Normale"&amp;12Pagina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52"/>
  <sheetViews>
    <sheetView topLeftCell="A82" zoomScale="90" zoomScaleNormal="90" workbookViewId="0">
      <selection activeCell="E134" sqref="E134"/>
    </sheetView>
  </sheetViews>
  <sheetFormatPr defaultRowHeight="12.75"/>
  <cols>
    <col min="1" max="1" width="29.85546875" customWidth="1"/>
    <col min="2" max="2" width="14.5703125" customWidth="1"/>
    <col min="3" max="3" width="14.85546875" customWidth="1"/>
    <col min="4" max="4" width="19.85546875" customWidth="1"/>
    <col min="5" max="5" width="16.85546875" customWidth="1"/>
    <col min="6" max="6" width="15.140625" customWidth="1"/>
    <col min="7" max="7" width="10.85546875" customWidth="1"/>
    <col min="8" max="8" width="3.42578125" customWidth="1"/>
  </cols>
  <sheetData>
    <row r="1" spans="1:8" ht="10.15" customHeight="1"/>
    <row r="2" spans="1:8" ht="19.7" customHeight="1">
      <c r="A2" s="2" t="s">
        <v>61</v>
      </c>
      <c r="B2" s="239" t="s">
        <v>1</v>
      </c>
      <c r="C2" s="239"/>
      <c r="D2" s="239"/>
      <c r="E2" s="239"/>
      <c r="F2" s="239"/>
      <c r="G2" s="239"/>
      <c r="H2" s="239"/>
    </row>
    <row r="3" spans="1:8" ht="20.45" customHeight="1">
      <c r="A3" s="3" t="s">
        <v>2</v>
      </c>
      <c r="B3" s="240" t="s">
        <v>3</v>
      </c>
      <c r="C3" s="240"/>
      <c r="D3" s="240"/>
      <c r="E3" s="240"/>
      <c r="F3" s="240"/>
      <c r="G3" s="240"/>
      <c r="H3" s="240"/>
    </row>
    <row r="4" spans="1:8" ht="27" customHeight="1">
      <c r="A4" s="4" t="s">
        <v>4</v>
      </c>
      <c r="B4" s="240" t="s">
        <v>5</v>
      </c>
      <c r="C4" s="240"/>
      <c r="D4" s="240"/>
      <c r="E4" s="240"/>
      <c r="F4" s="240"/>
      <c r="G4" s="240"/>
      <c r="H4" s="240"/>
    </row>
    <row r="5" spans="1:8" ht="11.65" customHeight="1">
      <c r="A5" s="61"/>
      <c r="B5" s="61"/>
      <c r="C5" s="61"/>
      <c r="D5" s="61"/>
      <c r="E5" s="61"/>
      <c r="F5" s="61"/>
      <c r="G5" s="61"/>
      <c r="H5" s="61"/>
    </row>
    <row r="6" spans="1:8" ht="27" customHeight="1">
      <c r="A6" s="282" t="s">
        <v>62</v>
      </c>
      <c r="B6" s="282"/>
      <c r="C6" s="282"/>
      <c r="D6" s="282"/>
      <c r="E6" s="282"/>
      <c r="F6" s="282"/>
      <c r="G6" s="282"/>
      <c r="H6" s="282"/>
    </row>
    <row r="7" spans="1:8" ht="12.75" customHeight="1">
      <c r="A7" s="283" t="s">
        <v>63</v>
      </c>
      <c r="B7" s="283"/>
      <c r="C7" s="283"/>
      <c r="D7" s="283"/>
      <c r="E7" s="283"/>
      <c r="F7" s="283"/>
      <c r="G7" s="283"/>
      <c r="H7" s="283"/>
    </row>
    <row r="8" spans="1:8" ht="12.4" customHeight="1">
      <c r="A8" s="283"/>
      <c r="B8" s="283"/>
      <c r="C8" s="283"/>
      <c r="D8" s="283"/>
      <c r="E8" s="283"/>
      <c r="F8" s="283"/>
      <c r="G8" s="283"/>
      <c r="H8" s="283"/>
    </row>
    <row r="9" spans="1:8" ht="30.6" customHeight="1">
      <c r="A9" s="284" t="s">
        <v>64</v>
      </c>
      <c r="B9" s="284"/>
      <c r="C9" s="284"/>
      <c r="D9" s="284"/>
      <c r="E9" s="284"/>
      <c r="F9" s="284"/>
      <c r="G9" s="284"/>
      <c r="H9" s="284"/>
    </row>
    <row r="10" spans="1:8" ht="18" customHeight="1">
      <c r="A10" s="251" t="s">
        <v>65</v>
      </c>
      <c r="B10" s="251"/>
      <c r="C10" s="251"/>
      <c r="D10" s="251"/>
      <c r="E10" s="251"/>
      <c r="F10" s="251"/>
      <c r="G10" s="62"/>
      <c r="H10" s="62"/>
    </row>
    <row r="11" spans="1:8" ht="15.75">
      <c r="A11" s="9"/>
      <c r="B11" s="9"/>
      <c r="C11" s="9"/>
      <c r="D11" s="9"/>
      <c r="E11" s="9"/>
      <c r="F11" s="9"/>
      <c r="G11" s="9"/>
      <c r="H11" s="9"/>
    </row>
    <row r="12" spans="1:8" s="65" customFormat="1" ht="54" customHeight="1">
      <c r="A12" s="63" t="s">
        <v>66</v>
      </c>
      <c r="B12" s="64" t="s">
        <v>67</v>
      </c>
      <c r="C12" s="63" t="s">
        <v>68</v>
      </c>
      <c r="D12" s="64" t="s">
        <v>69</v>
      </c>
      <c r="E12" s="64" t="s">
        <v>70</v>
      </c>
      <c r="F12" s="24" t="s">
        <v>71</v>
      </c>
      <c r="G12" s="9"/>
      <c r="H12" s="9"/>
    </row>
    <row r="13" spans="1:8" s="71" customFormat="1" ht="21" customHeight="1">
      <c r="A13" s="66" t="s">
        <v>72</v>
      </c>
      <c r="B13" s="67" t="s">
        <v>73</v>
      </c>
      <c r="C13" s="66" t="s">
        <v>74</v>
      </c>
      <c r="D13" s="67" t="s">
        <v>75</v>
      </c>
      <c r="E13" s="68" t="s">
        <v>76</v>
      </c>
      <c r="F13" s="69" t="s">
        <v>77</v>
      </c>
      <c r="G13" s="70"/>
      <c r="H13" s="70"/>
    </row>
    <row r="14" spans="1:8" s="65" customFormat="1" ht="17.25" customHeight="1">
      <c r="A14" s="72" t="s">
        <v>78</v>
      </c>
      <c r="B14" s="73"/>
      <c r="C14" s="74"/>
      <c r="D14" s="75"/>
      <c r="E14" s="76">
        <v>0</v>
      </c>
      <c r="F14" s="75"/>
      <c r="G14" s="9"/>
      <c r="H14" s="9"/>
    </row>
    <row r="15" spans="1:8" s="65" customFormat="1" ht="17.100000000000001" customHeight="1">
      <c r="A15" s="72" t="s">
        <v>79</v>
      </c>
      <c r="B15" s="73"/>
      <c r="C15" s="74"/>
      <c r="D15" s="75"/>
      <c r="E15" s="76">
        <v>5</v>
      </c>
      <c r="F15" s="75"/>
      <c r="G15" s="9"/>
      <c r="H15" s="9"/>
    </row>
    <row r="16" spans="1:8" s="65" customFormat="1" ht="17.100000000000001" customHeight="1">
      <c r="A16" s="72" t="s">
        <v>80</v>
      </c>
      <c r="B16" s="73"/>
      <c r="C16" s="74"/>
      <c r="D16" s="75"/>
      <c r="E16" s="76">
        <v>15</v>
      </c>
      <c r="F16" s="75"/>
      <c r="G16" s="9"/>
      <c r="H16" s="9"/>
    </row>
    <row r="17" spans="1:10" s="65" customFormat="1" ht="17.100000000000001" customHeight="1">
      <c r="A17" s="72" t="s">
        <v>81</v>
      </c>
      <c r="B17" s="73"/>
      <c r="C17" s="74"/>
      <c r="D17" s="75"/>
      <c r="E17" s="76">
        <v>30</v>
      </c>
      <c r="F17" s="75"/>
      <c r="G17" s="9"/>
      <c r="H17" s="9"/>
    </row>
    <row r="18" spans="1:10" s="65" customFormat="1" ht="17.100000000000001" customHeight="1">
      <c r="A18" s="72" t="s">
        <v>82</v>
      </c>
      <c r="B18" s="73"/>
      <c r="C18" s="75"/>
      <c r="D18" s="75"/>
      <c r="E18" s="77">
        <v>50</v>
      </c>
      <c r="F18" s="78"/>
      <c r="G18" s="9"/>
      <c r="H18" s="9"/>
    </row>
    <row r="19" spans="1:10">
      <c r="A19" s="1"/>
      <c r="B19" s="1"/>
      <c r="C19" s="280"/>
      <c r="D19" s="1"/>
      <c r="E19" s="1"/>
      <c r="F19" s="267"/>
      <c r="G19" s="1"/>
      <c r="H19" s="1"/>
    </row>
    <row r="20" spans="1:10" s="65" customFormat="1" ht="28.15" customHeight="1">
      <c r="A20" s="79"/>
      <c r="B20" s="63" t="s">
        <v>83</v>
      </c>
      <c r="C20" s="280"/>
      <c r="D20" s="80"/>
      <c r="E20" s="9"/>
      <c r="F20" s="267"/>
      <c r="G20" s="273" t="s">
        <v>84</v>
      </c>
      <c r="H20" s="273"/>
    </row>
    <row r="21" spans="1:10">
      <c r="A21" s="1"/>
      <c r="B21" s="1"/>
      <c r="C21" s="1"/>
      <c r="D21" s="1"/>
      <c r="E21" s="1"/>
      <c r="F21" s="1"/>
      <c r="G21" s="1"/>
      <c r="H21" s="1"/>
    </row>
    <row r="22" spans="1:10">
      <c r="A22" s="1"/>
      <c r="B22" s="1"/>
      <c r="C22" s="1"/>
      <c r="D22" s="1"/>
      <c r="E22" s="1"/>
      <c r="F22" s="1"/>
      <c r="G22" s="1"/>
      <c r="H22" s="1"/>
    </row>
    <row r="23" spans="1:10" ht="18" customHeight="1">
      <c r="A23" s="281" t="s">
        <v>85</v>
      </c>
      <c r="B23" s="281"/>
      <c r="C23" s="281"/>
      <c r="D23" s="281" t="s">
        <v>86</v>
      </c>
      <c r="E23" s="281"/>
      <c r="F23" s="281"/>
      <c r="G23" s="1"/>
      <c r="H23" s="1"/>
    </row>
    <row r="24" spans="1:10" ht="18" customHeight="1">
      <c r="A24" s="281"/>
      <c r="B24" s="281"/>
      <c r="C24" s="281"/>
      <c r="D24" s="281"/>
      <c r="E24" s="281"/>
      <c r="F24" s="281"/>
      <c r="G24" s="62"/>
      <c r="H24" s="62"/>
    </row>
    <row r="25" spans="1:10" ht="54" customHeight="1">
      <c r="A25" s="263" t="s">
        <v>87</v>
      </c>
      <c r="B25" s="263"/>
      <c r="C25" s="24" t="s">
        <v>88</v>
      </c>
      <c r="D25" s="238" t="s">
        <v>89</v>
      </c>
      <c r="E25" s="238"/>
      <c r="F25" s="24" t="s">
        <v>90</v>
      </c>
      <c r="G25" s="1"/>
      <c r="H25" s="1"/>
    </row>
    <row r="26" spans="1:10" ht="53.25" customHeight="1">
      <c r="A26" s="277" t="s">
        <v>91</v>
      </c>
      <c r="B26" s="277"/>
      <c r="C26" s="81"/>
      <c r="D26" s="278" t="s">
        <v>92</v>
      </c>
      <c r="E26" s="278"/>
      <c r="F26" s="82">
        <v>0</v>
      </c>
      <c r="G26" s="1"/>
      <c r="H26" s="1"/>
    </row>
    <row r="27" spans="1:10" ht="24.75" customHeight="1">
      <c r="A27" s="277" t="s">
        <v>93</v>
      </c>
      <c r="B27" s="277"/>
      <c r="C27" s="81"/>
      <c r="D27" s="278" t="s">
        <v>94</v>
      </c>
      <c r="E27" s="278"/>
      <c r="F27" s="82">
        <v>10</v>
      </c>
      <c r="G27" s="1"/>
      <c r="H27" s="1"/>
    </row>
    <row r="28" spans="1:10" ht="24.75" customHeight="1">
      <c r="A28" s="277" t="s">
        <v>95</v>
      </c>
      <c r="B28" s="277"/>
      <c r="C28" s="81"/>
      <c r="D28" s="278" t="s">
        <v>96</v>
      </c>
      <c r="E28" s="278"/>
      <c r="F28" s="82">
        <v>20</v>
      </c>
      <c r="G28" s="1"/>
      <c r="H28" s="1"/>
      <c r="J28" s="279"/>
    </row>
    <row r="29" spans="1:10" ht="24" customHeight="1">
      <c r="A29" s="277" t="s">
        <v>97</v>
      </c>
      <c r="B29" s="277"/>
      <c r="C29" s="81"/>
      <c r="D29" s="278" t="s">
        <v>98</v>
      </c>
      <c r="E29" s="278"/>
      <c r="F29" s="83">
        <v>30</v>
      </c>
      <c r="G29" s="1"/>
      <c r="H29" s="1"/>
      <c r="J29" s="279"/>
    </row>
    <row r="30" spans="1:10" ht="16.5" customHeight="1">
      <c r="A30" s="84"/>
      <c r="B30" s="1"/>
      <c r="C30" s="280"/>
      <c r="D30" s="85"/>
      <c r="E30" s="86"/>
      <c r="F30" s="267"/>
      <c r="G30" s="1"/>
      <c r="H30" s="1"/>
    </row>
    <row r="31" spans="1:10" ht="16.5" customHeight="1">
      <c r="A31" s="87"/>
      <c r="B31" s="64" t="s">
        <v>99</v>
      </c>
      <c r="C31" s="280"/>
      <c r="D31" s="85"/>
      <c r="E31" s="88"/>
      <c r="F31" s="267"/>
      <c r="G31" s="273" t="s">
        <v>100</v>
      </c>
      <c r="H31" s="273"/>
    </row>
    <row r="32" spans="1:10">
      <c r="A32" s="27"/>
      <c r="B32" s="1"/>
      <c r="C32" s="1"/>
      <c r="D32" s="1"/>
      <c r="E32" s="1"/>
      <c r="F32" s="1"/>
      <c r="G32" s="1"/>
      <c r="H32" s="1"/>
    </row>
    <row r="33" spans="1:10" ht="16.5" customHeight="1">
      <c r="A33" s="89" t="s">
        <v>101</v>
      </c>
      <c r="B33" s="90" t="s">
        <v>102</v>
      </c>
      <c r="C33" s="91"/>
      <c r="D33" s="92"/>
      <c r="E33" s="1"/>
      <c r="F33" s="1"/>
      <c r="G33" s="1"/>
      <c r="H33" s="1"/>
    </row>
    <row r="34" spans="1:10">
      <c r="A34" s="93"/>
      <c r="B34" s="94"/>
      <c r="C34" s="95"/>
      <c r="D34" s="1"/>
      <c r="E34" s="1"/>
      <c r="F34" s="1"/>
      <c r="G34" s="1"/>
      <c r="H34" s="1"/>
    </row>
    <row r="35" spans="1:10" ht="12.75" customHeight="1">
      <c r="A35" s="274" t="s">
        <v>103</v>
      </c>
      <c r="B35" s="274"/>
      <c r="C35" s="274"/>
      <c r="D35" s="274"/>
      <c r="E35" s="275" t="s">
        <v>104</v>
      </c>
      <c r="F35" s="275" t="s">
        <v>105</v>
      </c>
      <c r="G35" s="62"/>
      <c r="H35" s="62"/>
    </row>
    <row r="36" spans="1:10" ht="29.85" customHeight="1">
      <c r="A36" s="274"/>
      <c r="B36" s="274"/>
      <c r="C36" s="274"/>
      <c r="D36" s="274"/>
      <c r="E36" s="275"/>
      <c r="F36" s="275"/>
      <c r="G36" s="1"/>
      <c r="H36" s="1"/>
    </row>
    <row r="37" spans="1:10" s="71" customFormat="1" ht="21" customHeight="1">
      <c r="A37" s="276" t="s">
        <v>106</v>
      </c>
      <c r="B37" s="276"/>
      <c r="C37" s="276"/>
      <c r="D37" s="276"/>
      <c r="E37" s="96"/>
      <c r="F37" s="69">
        <v>0</v>
      </c>
      <c r="G37" s="70"/>
      <c r="H37" s="70"/>
      <c r="J37" s="97"/>
    </row>
    <row r="38" spans="1:10" s="71" customFormat="1" ht="21" customHeight="1">
      <c r="A38" s="276" t="s">
        <v>107</v>
      </c>
      <c r="B38" s="276"/>
      <c r="C38" s="276"/>
      <c r="D38" s="276"/>
      <c r="E38" s="96"/>
      <c r="F38" s="69">
        <v>10</v>
      </c>
      <c r="G38" s="70"/>
      <c r="H38" s="70"/>
      <c r="J38" s="97"/>
    </row>
    <row r="39" spans="1:10" s="71" customFormat="1" ht="39.950000000000003" customHeight="1">
      <c r="A39" s="271" t="s">
        <v>108</v>
      </c>
      <c r="B39" s="271"/>
      <c r="C39" s="271"/>
      <c r="D39" s="271"/>
      <c r="E39" s="96"/>
      <c r="F39" s="69">
        <v>10</v>
      </c>
      <c r="G39" s="70"/>
      <c r="H39" s="70"/>
      <c r="J39" s="97"/>
    </row>
    <row r="40" spans="1:10" s="65" customFormat="1" ht="30.6" customHeight="1">
      <c r="A40" s="270" t="s">
        <v>109</v>
      </c>
      <c r="B40" s="270"/>
      <c r="C40" s="270"/>
      <c r="D40" s="270"/>
      <c r="E40" s="98"/>
      <c r="F40" s="69">
        <v>10</v>
      </c>
      <c r="G40" s="9"/>
      <c r="H40" s="9"/>
      <c r="J40" s="97"/>
    </row>
    <row r="41" spans="1:10" s="100" customFormat="1" ht="39.950000000000003" customHeight="1">
      <c r="A41" s="271" t="s">
        <v>110</v>
      </c>
      <c r="B41" s="271"/>
      <c r="C41" s="271"/>
      <c r="D41" s="271"/>
      <c r="E41" s="96"/>
      <c r="F41" s="69">
        <v>10</v>
      </c>
      <c r="G41" s="99"/>
      <c r="H41" s="99"/>
      <c r="J41" s="97"/>
    </row>
    <row r="42" spans="1:10" s="100" customFormat="1" ht="30.6" customHeight="1">
      <c r="A42" s="271" t="s">
        <v>111</v>
      </c>
      <c r="B42" s="271"/>
      <c r="C42" s="271"/>
      <c r="D42" s="271"/>
      <c r="E42" s="96"/>
      <c r="F42" s="69">
        <v>10</v>
      </c>
      <c r="G42" s="99"/>
      <c r="H42" s="99"/>
      <c r="J42" s="97"/>
    </row>
    <row r="43" spans="1:10">
      <c r="A43" s="53"/>
      <c r="B43" s="1"/>
      <c r="C43" s="1"/>
      <c r="D43" s="1"/>
      <c r="E43" s="1"/>
      <c r="F43" s="267"/>
      <c r="G43" s="1"/>
      <c r="H43" s="1"/>
    </row>
    <row r="44" spans="1:10" ht="16.5" customHeight="1">
      <c r="A44" s="272" t="s">
        <v>112</v>
      </c>
      <c r="B44" s="272"/>
      <c r="C44" s="272"/>
      <c r="D44" s="272"/>
      <c r="E44" s="1"/>
      <c r="F44" s="267"/>
      <c r="G44" s="273" t="s">
        <v>113</v>
      </c>
      <c r="H44" s="273"/>
      <c r="J44" s="101"/>
    </row>
    <row r="45" spans="1:10">
      <c r="A45" s="53"/>
      <c r="B45" s="1"/>
      <c r="C45" s="1"/>
      <c r="D45" s="1"/>
      <c r="E45" s="1"/>
      <c r="F45" s="1"/>
      <c r="G45" s="1"/>
      <c r="H45" s="1"/>
    </row>
    <row r="46" spans="1:10">
      <c r="A46" s="53"/>
      <c r="B46" s="1"/>
      <c r="C46" s="1"/>
      <c r="D46" s="1"/>
      <c r="E46" s="1"/>
      <c r="F46" s="1"/>
      <c r="G46" s="1"/>
      <c r="H46" s="1"/>
    </row>
    <row r="47" spans="1:10">
      <c r="A47" s="1"/>
      <c r="B47" s="1"/>
      <c r="C47" s="1"/>
      <c r="D47" s="1"/>
      <c r="E47" s="1"/>
      <c r="F47" s="1"/>
      <c r="G47" s="1"/>
      <c r="H47" s="1"/>
    </row>
    <row r="48" spans="1:10">
      <c r="A48" s="1"/>
      <c r="B48" s="1"/>
      <c r="C48" s="1"/>
      <c r="D48" s="1"/>
      <c r="E48" s="1"/>
      <c r="F48" s="1"/>
      <c r="G48" s="1"/>
      <c r="H48" s="1"/>
    </row>
    <row r="49" spans="1:8" s="103" customFormat="1" ht="28.5" customHeight="1">
      <c r="A49" s="268" t="s">
        <v>114</v>
      </c>
      <c r="B49" s="268"/>
      <c r="C49" s="268"/>
      <c r="D49" s="268"/>
      <c r="E49" s="268"/>
      <c r="F49" s="102"/>
      <c r="G49" s="269" t="s">
        <v>115</v>
      </c>
      <c r="H49" s="269"/>
    </row>
    <row r="50" spans="1:8" s="103" customFormat="1" ht="17.25" customHeight="1">
      <c r="A50" s="104"/>
      <c r="B50" s="104"/>
      <c r="C50" s="104"/>
      <c r="D50" s="104"/>
      <c r="E50" s="104"/>
      <c r="F50" s="105"/>
      <c r="G50" s="105"/>
      <c r="H50" s="106"/>
    </row>
    <row r="51" spans="1:8" ht="16.5" customHeight="1">
      <c r="A51" s="251" t="s">
        <v>116</v>
      </c>
      <c r="B51" s="251"/>
      <c r="C51" s="251"/>
      <c r="D51" s="251"/>
      <c r="E51" s="251"/>
      <c r="F51" s="251"/>
      <c r="G51" s="1"/>
      <c r="H51" s="1"/>
    </row>
    <row r="52" spans="1:8" ht="15" customHeight="1">
      <c r="A52" s="266" t="s">
        <v>117</v>
      </c>
      <c r="B52" s="266"/>
      <c r="C52" s="266"/>
      <c r="D52" s="266"/>
      <c r="E52" s="266"/>
      <c r="F52" s="108"/>
      <c r="G52" s="1"/>
      <c r="H52" s="1"/>
    </row>
    <row r="53" spans="1:8" ht="15" customHeight="1">
      <c r="A53" s="266" t="s">
        <v>118</v>
      </c>
      <c r="B53" s="266"/>
      <c r="C53" s="266"/>
      <c r="D53" s="266"/>
      <c r="E53" s="266"/>
      <c r="F53" s="108"/>
      <c r="G53" s="1"/>
      <c r="H53" s="1"/>
    </row>
    <row r="54" spans="1:8" ht="15" customHeight="1">
      <c r="A54" s="266" t="s">
        <v>119</v>
      </c>
      <c r="B54" s="266"/>
      <c r="C54" s="266"/>
      <c r="D54" s="266"/>
      <c r="E54" s="266"/>
      <c r="F54" s="108"/>
      <c r="G54" s="1"/>
      <c r="H54" s="1"/>
    </row>
    <row r="55" spans="1:8" ht="15" customHeight="1">
      <c r="A55" s="266" t="s">
        <v>120</v>
      </c>
      <c r="B55" s="266"/>
      <c r="C55" s="266"/>
      <c r="D55" s="266"/>
      <c r="E55" s="266"/>
      <c r="F55" s="108"/>
      <c r="G55" s="1"/>
      <c r="H55" s="1"/>
    </row>
    <row r="56" spans="1:8" ht="15" customHeight="1">
      <c r="A56" s="266" t="s">
        <v>121</v>
      </c>
      <c r="B56" s="266"/>
      <c r="C56" s="266"/>
      <c r="D56" s="266"/>
      <c r="E56" s="266"/>
      <c r="F56" s="108"/>
      <c r="G56" s="1"/>
      <c r="H56" s="1"/>
    </row>
    <row r="57" spans="1:8" ht="15" customHeight="1">
      <c r="A57" s="266" t="s">
        <v>122</v>
      </c>
      <c r="B57" s="266"/>
      <c r="C57" s="266"/>
      <c r="D57" s="266"/>
      <c r="E57" s="266"/>
      <c r="F57" s="108"/>
      <c r="G57" s="1"/>
      <c r="H57" s="1"/>
    </row>
    <row r="58" spans="1:8" ht="15" customHeight="1">
      <c r="A58" s="266" t="s">
        <v>123</v>
      </c>
      <c r="B58" s="266"/>
      <c r="C58" s="266"/>
      <c r="D58" s="266"/>
      <c r="E58" s="266"/>
      <c r="F58" s="108"/>
      <c r="G58" s="1"/>
      <c r="H58" s="1"/>
    </row>
    <row r="59" spans="1:8" ht="15" customHeight="1">
      <c r="A59" s="266" t="s">
        <v>124</v>
      </c>
      <c r="B59" s="266"/>
      <c r="C59" s="266"/>
      <c r="D59" s="266"/>
      <c r="E59" s="266"/>
      <c r="F59" s="108"/>
      <c r="G59" s="1"/>
      <c r="H59" s="1"/>
    </row>
    <row r="60" spans="1:8" ht="15" customHeight="1">
      <c r="A60" s="266" t="s">
        <v>125</v>
      </c>
      <c r="B60" s="266"/>
      <c r="C60" s="266"/>
      <c r="D60" s="266"/>
      <c r="E60" s="266"/>
      <c r="F60" s="108"/>
      <c r="G60" s="1"/>
      <c r="H60" s="1"/>
    </row>
    <row r="61" spans="1:8" ht="15" customHeight="1">
      <c r="A61" s="266" t="s">
        <v>126</v>
      </c>
      <c r="B61" s="266"/>
      <c r="C61" s="266"/>
      <c r="D61" s="266"/>
      <c r="E61" s="266"/>
      <c r="F61" s="108"/>
      <c r="G61" s="1"/>
      <c r="H61" s="1"/>
    </row>
    <row r="62" spans="1:8" ht="15.75" customHeight="1">
      <c r="A62" s="266" t="s">
        <v>127</v>
      </c>
      <c r="B62" s="266"/>
      <c r="C62" s="266"/>
      <c r="D62" s="266"/>
      <c r="E62" s="266"/>
      <c r="F62" s="108"/>
      <c r="G62" s="1"/>
      <c r="H62" s="1"/>
    </row>
    <row r="63" spans="1:8" ht="14.85" customHeight="1">
      <c r="A63" s="109"/>
      <c r="B63" s="1"/>
      <c r="C63" s="1"/>
      <c r="D63" s="1"/>
      <c r="E63" s="1"/>
      <c r="F63" s="267"/>
      <c r="G63" s="1"/>
      <c r="H63" s="1"/>
    </row>
    <row r="64" spans="1:8" ht="29.1" customHeight="1">
      <c r="A64" s="1"/>
      <c r="B64" s="1"/>
      <c r="C64" s="1"/>
      <c r="D64" s="1"/>
      <c r="E64" s="1"/>
      <c r="F64" s="267"/>
      <c r="G64" s="261" t="s">
        <v>128</v>
      </c>
      <c r="H64" s="261"/>
    </row>
    <row r="65" spans="1:8" ht="15.75">
      <c r="A65" s="1"/>
      <c r="B65" s="1"/>
      <c r="C65" s="1"/>
      <c r="D65" s="1"/>
      <c r="E65" s="1"/>
      <c r="F65" s="110"/>
      <c r="G65" s="111"/>
      <c r="H65" s="111"/>
    </row>
    <row r="66" spans="1:8" ht="7.9" customHeight="1">
      <c r="A66" s="1"/>
      <c r="B66" s="1"/>
      <c r="C66" s="1"/>
      <c r="D66" s="1"/>
      <c r="E66" s="1"/>
      <c r="F66" s="110"/>
      <c r="G66" s="111"/>
      <c r="H66" s="111"/>
    </row>
    <row r="67" spans="1:8" ht="7.9" customHeight="1">
      <c r="A67" s="1"/>
      <c r="B67" s="1"/>
      <c r="C67" s="1"/>
      <c r="D67" s="1"/>
      <c r="E67" s="1"/>
      <c r="F67" s="110"/>
      <c r="G67" s="111"/>
      <c r="H67" s="111"/>
    </row>
    <row r="68" spans="1:8">
      <c r="A68" s="1"/>
      <c r="B68" s="1"/>
      <c r="C68" s="1"/>
      <c r="D68" s="1"/>
      <c r="E68" s="1"/>
      <c r="F68" s="1"/>
      <c r="G68" s="1"/>
      <c r="H68" s="1"/>
    </row>
    <row r="69" spans="1:8" ht="18" customHeight="1">
      <c r="A69" s="251" t="s">
        <v>129</v>
      </c>
      <c r="B69" s="251"/>
      <c r="C69" s="251"/>
      <c r="D69" s="251"/>
      <c r="E69" s="251"/>
      <c r="F69" s="251"/>
      <c r="G69" s="62"/>
      <c r="H69" s="62"/>
    </row>
    <row r="70" spans="1:8" ht="15.75">
      <c r="A70" s="9"/>
      <c r="B70" s="9"/>
      <c r="C70" s="9"/>
      <c r="D70" s="9"/>
      <c r="E70" s="9"/>
      <c r="F70" s="9"/>
      <c r="G70" s="9"/>
      <c r="H70" s="9"/>
    </row>
    <row r="71" spans="1:8" s="65" customFormat="1" ht="43.9" customHeight="1">
      <c r="A71" s="63"/>
      <c r="B71" s="263" t="s">
        <v>130</v>
      </c>
      <c r="C71" s="263"/>
      <c r="D71" s="263"/>
      <c r="E71" s="263"/>
      <c r="F71" s="24" t="s">
        <v>131</v>
      </c>
      <c r="G71" s="9"/>
      <c r="H71" s="9"/>
    </row>
    <row r="72" spans="1:8" s="71" customFormat="1" ht="21" customHeight="1">
      <c r="A72" s="112">
        <v>1</v>
      </c>
      <c r="B72" s="259" t="s">
        <v>132</v>
      </c>
      <c r="C72" s="259"/>
      <c r="D72" s="259"/>
      <c r="E72" s="259"/>
      <c r="F72" s="98"/>
      <c r="G72" s="70"/>
      <c r="H72" s="70"/>
    </row>
    <row r="73" spans="1:8" s="65" customFormat="1" ht="17.25" customHeight="1">
      <c r="A73" s="72">
        <v>2</v>
      </c>
      <c r="B73" s="258" t="s">
        <v>133</v>
      </c>
      <c r="C73" s="258"/>
      <c r="D73" s="258"/>
      <c r="E73" s="258"/>
      <c r="F73" s="75"/>
      <c r="G73" s="9"/>
      <c r="H73" s="9"/>
    </row>
    <row r="74" spans="1:8" s="65" customFormat="1" ht="17.100000000000001" customHeight="1">
      <c r="A74" s="72">
        <v>3</v>
      </c>
      <c r="B74" s="258" t="s">
        <v>134</v>
      </c>
      <c r="C74" s="258"/>
      <c r="D74" s="258"/>
      <c r="E74" s="258"/>
      <c r="F74" s="78"/>
      <c r="G74" s="9"/>
      <c r="H74" s="9"/>
    </row>
    <row r="75" spans="1:8" s="65" customFormat="1" ht="18" customHeight="1">
      <c r="A75" s="72" t="s">
        <v>135</v>
      </c>
      <c r="B75" s="264" t="s">
        <v>136</v>
      </c>
      <c r="C75" s="264"/>
      <c r="D75" s="264"/>
      <c r="E75" s="264"/>
      <c r="F75" s="265"/>
      <c r="G75" s="1"/>
      <c r="H75" s="1"/>
    </row>
    <row r="76" spans="1:8" s="65" customFormat="1" ht="29.85" customHeight="1">
      <c r="A76" s="79"/>
      <c r="B76" s="51"/>
      <c r="C76" s="113"/>
      <c r="D76" s="113"/>
      <c r="E76" s="79"/>
      <c r="F76" s="265"/>
      <c r="G76" s="261" t="s">
        <v>137</v>
      </c>
      <c r="H76" s="261"/>
    </row>
    <row r="77" spans="1:8" s="65" customFormat="1" ht="17.100000000000001" customHeight="1">
      <c r="A77" s="79"/>
      <c r="B77" s="51"/>
      <c r="C77" s="113"/>
      <c r="D77" s="113"/>
      <c r="E77" s="79"/>
      <c r="F77" s="114"/>
      <c r="G77" s="9"/>
      <c r="H77" s="9"/>
    </row>
    <row r="78" spans="1:8" s="65" customFormat="1" ht="10.15" customHeight="1">
      <c r="A78" s="79"/>
      <c r="B78" s="51"/>
      <c r="C78" s="113"/>
      <c r="D78" s="113"/>
      <c r="E78" s="79"/>
      <c r="F78" s="113"/>
      <c r="G78" s="9"/>
      <c r="H78" s="9"/>
    </row>
    <row r="79" spans="1:8" s="65" customFormat="1" ht="17.100000000000001" customHeight="1">
      <c r="A79" s="79"/>
      <c r="B79" s="51"/>
      <c r="C79" s="113"/>
      <c r="D79" s="113"/>
      <c r="E79" s="79"/>
      <c r="F79" s="113"/>
      <c r="G79" s="9"/>
      <c r="H79" s="9"/>
    </row>
    <row r="80" spans="1:8">
      <c r="A80" s="1"/>
      <c r="B80" s="1"/>
      <c r="C80" s="1"/>
      <c r="D80" s="1"/>
      <c r="E80" s="1"/>
      <c r="F80" s="1"/>
      <c r="G80" s="1"/>
      <c r="H80" s="1"/>
    </row>
    <row r="81" spans="1:8" ht="18" customHeight="1">
      <c r="A81" s="251" t="s">
        <v>138</v>
      </c>
      <c r="B81" s="251"/>
      <c r="C81" s="251"/>
      <c r="D81" s="251"/>
      <c r="E81" s="251"/>
      <c r="F81" s="251"/>
      <c r="G81" s="62"/>
      <c r="H81" s="62"/>
    </row>
    <row r="82" spans="1:8" ht="15.75">
      <c r="A82" s="9"/>
      <c r="B82" s="9"/>
      <c r="C82" s="9"/>
      <c r="D82" s="9"/>
      <c r="E82" s="9"/>
      <c r="F82" s="9"/>
      <c r="G82" s="9"/>
      <c r="H82" s="9"/>
    </row>
    <row r="83" spans="1:8" s="65" customFormat="1" ht="40.9" customHeight="1">
      <c r="A83" s="63"/>
      <c r="B83" s="263" t="s">
        <v>130</v>
      </c>
      <c r="C83" s="263"/>
      <c r="D83" s="263"/>
      <c r="E83" s="263"/>
      <c r="F83" s="24" t="s">
        <v>131</v>
      </c>
      <c r="G83" s="9"/>
      <c r="H83" s="9"/>
    </row>
    <row r="84" spans="1:8" s="71" customFormat="1" ht="21" customHeight="1">
      <c r="A84" s="112">
        <v>1</v>
      </c>
      <c r="B84" s="259" t="s">
        <v>139</v>
      </c>
      <c r="C84" s="259"/>
      <c r="D84" s="259"/>
      <c r="E84" s="259"/>
      <c r="F84" s="98"/>
      <c r="G84" s="70"/>
      <c r="H84" s="70"/>
    </row>
    <row r="85" spans="1:8" s="65" customFormat="1" ht="17.25" customHeight="1">
      <c r="A85" s="72">
        <v>2</v>
      </c>
      <c r="B85" s="258" t="s">
        <v>140</v>
      </c>
      <c r="C85" s="258"/>
      <c r="D85" s="258"/>
      <c r="E85" s="258"/>
      <c r="F85" s="75"/>
      <c r="G85" s="9"/>
      <c r="H85" s="9"/>
    </row>
    <row r="86" spans="1:8" s="65" customFormat="1" ht="17.100000000000001" customHeight="1">
      <c r="A86" s="72">
        <v>3</v>
      </c>
      <c r="B86" s="258" t="s">
        <v>141</v>
      </c>
      <c r="C86" s="258"/>
      <c r="D86" s="258"/>
      <c r="E86" s="258"/>
      <c r="F86" s="78"/>
      <c r="G86" s="9"/>
      <c r="H86" s="9"/>
    </row>
    <row r="87" spans="1:8" s="65" customFormat="1" ht="17.100000000000001" customHeight="1">
      <c r="A87" s="72" t="s">
        <v>135</v>
      </c>
      <c r="B87" s="264" t="s">
        <v>142</v>
      </c>
      <c r="C87" s="264"/>
      <c r="D87" s="264"/>
      <c r="E87" s="264"/>
      <c r="F87" s="265"/>
      <c r="G87" s="1"/>
      <c r="H87" s="1"/>
    </row>
    <row r="88" spans="1:8" s="65" customFormat="1" ht="33.950000000000003" customHeight="1">
      <c r="A88" s="79"/>
      <c r="B88" s="51"/>
      <c r="C88" s="113"/>
      <c r="D88" s="113"/>
      <c r="E88" s="79"/>
      <c r="F88" s="265"/>
      <c r="G88" s="261" t="s">
        <v>143</v>
      </c>
      <c r="H88" s="261"/>
    </row>
    <row r="89" spans="1:8" s="65" customFormat="1" ht="12.6" customHeight="1">
      <c r="A89" s="79"/>
      <c r="B89" s="51"/>
      <c r="C89" s="113"/>
      <c r="D89" s="113"/>
      <c r="E89" s="79"/>
      <c r="F89" s="110"/>
      <c r="G89" s="111"/>
      <c r="H89" s="111"/>
    </row>
    <row r="90" spans="1:8" ht="20.100000000000001" customHeight="1">
      <c r="A90" s="1"/>
      <c r="B90" s="1"/>
      <c r="C90" s="1"/>
      <c r="D90" s="1"/>
      <c r="E90" s="1"/>
      <c r="F90" s="1"/>
      <c r="G90" s="1"/>
      <c r="H90" s="1"/>
    </row>
    <row r="91" spans="1:8" ht="18.75" customHeight="1">
      <c r="A91" s="262" t="s">
        <v>144</v>
      </c>
      <c r="B91" s="262"/>
      <c r="C91" s="262"/>
      <c r="D91" s="262"/>
      <c r="E91" s="262"/>
      <c r="F91" s="262"/>
      <c r="G91" s="62"/>
      <c r="H91" s="62"/>
    </row>
    <row r="92" spans="1:8" s="71" customFormat="1" ht="17.100000000000001" customHeight="1">
      <c r="A92" s="115" t="s">
        <v>145</v>
      </c>
      <c r="B92" s="257" t="s">
        <v>132</v>
      </c>
      <c r="C92" s="257"/>
      <c r="D92" s="257"/>
      <c r="E92" s="257"/>
      <c r="F92" s="116"/>
      <c r="G92" s="70"/>
      <c r="H92" s="70"/>
    </row>
    <row r="93" spans="1:8" s="65" customFormat="1" ht="17.100000000000001" customHeight="1">
      <c r="A93" s="117" t="s">
        <v>145</v>
      </c>
      <c r="B93" s="258" t="s">
        <v>134</v>
      </c>
      <c r="C93" s="258"/>
      <c r="D93" s="258"/>
      <c r="E93" s="258"/>
      <c r="F93" s="118"/>
      <c r="G93" s="9"/>
      <c r="H93" s="9"/>
    </row>
    <row r="94" spans="1:8" s="71" customFormat="1" ht="17.100000000000001" customHeight="1">
      <c r="A94" s="117" t="s">
        <v>145</v>
      </c>
      <c r="B94" s="259" t="s">
        <v>139</v>
      </c>
      <c r="C94" s="259"/>
      <c r="D94" s="259"/>
      <c r="E94" s="259"/>
      <c r="F94" s="119"/>
      <c r="G94" s="70"/>
      <c r="H94" s="70"/>
    </row>
    <row r="95" spans="1:8" s="65" customFormat="1" ht="17.100000000000001" customHeight="1">
      <c r="A95" s="120" t="s">
        <v>145</v>
      </c>
      <c r="B95" s="260" t="s">
        <v>141</v>
      </c>
      <c r="C95" s="260"/>
      <c r="D95" s="260"/>
      <c r="E95" s="260"/>
      <c r="F95" s="121"/>
      <c r="G95" s="9"/>
      <c r="H95" s="9"/>
    </row>
    <row r="96" spans="1:8" s="71" customFormat="1" ht="17.100000000000001" customHeight="1">
      <c r="A96" s="115" t="s">
        <v>146</v>
      </c>
      <c r="B96" s="257" t="s">
        <v>132</v>
      </c>
      <c r="C96" s="257"/>
      <c r="D96" s="257"/>
      <c r="E96" s="257"/>
      <c r="F96" s="116"/>
      <c r="G96" s="70"/>
      <c r="H96" s="70"/>
    </row>
    <row r="97" spans="1:8" s="65" customFormat="1" ht="17.100000000000001" customHeight="1">
      <c r="A97" s="117" t="s">
        <v>146</v>
      </c>
      <c r="B97" s="258" t="s">
        <v>134</v>
      </c>
      <c r="C97" s="258"/>
      <c r="D97" s="258"/>
      <c r="E97" s="258"/>
      <c r="F97" s="118"/>
      <c r="G97" s="9"/>
      <c r="H97" s="9"/>
    </row>
    <row r="98" spans="1:8" s="71" customFormat="1" ht="17.100000000000001" customHeight="1">
      <c r="A98" s="117" t="s">
        <v>146</v>
      </c>
      <c r="B98" s="259" t="s">
        <v>139</v>
      </c>
      <c r="C98" s="259"/>
      <c r="D98" s="259"/>
      <c r="E98" s="259"/>
      <c r="F98" s="119"/>
      <c r="G98" s="70"/>
      <c r="H98" s="70"/>
    </row>
    <row r="99" spans="1:8" s="65" customFormat="1" ht="17.100000000000001" customHeight="1">
      <c r="A99" s="120" t="s">
        <v>146</v>
      </c>
      <c r="B99" s="260" t="s">
        <v>141</v>
      </c>
      <c r="C99" s="260"/>
      <c r="D99" s="260"/>
      <c r="E99" s="260"/>
      <c r="F99" s="121"/>
      <c r="G99" s="9"/>
      <c r="H99" s="9"/>
    </row>
    <row r="100" spans="1:8" ht="15.75">
      <c r="A100" s="9"/>
      <c r="B100" s="9"/>
      <c r="C100" s="9"/>
      <c r="D100" s="9"/>
      <c r="E100" s="9"/>
      <c r="F100" s="9"/>
      <c r="G100" s="9"/>
      <c r="H100" s="9"/>
    </row>
    <row r="101" spans="1:8" ht="9.1999999999999993" customHeight="1">
      <c r="A101" s="9"/>
      <c r="B101" s="9"/>
      <c r="C101" s="9"/>
      <c r="D101" s="9"/>
      <c r="E101" s="9"/>
      <c r="F101" s="9"/>
      <c r="G101" s="9"/>
      <c r="H101" s="9"/>
    </row>
    <row r="102" spans="1:8" ht="9.1999999999999993" customHeight="1">
      <c r="A102" s="9"/>
      <c r="B102" s="9"/>
      <c r="C102" s="9"/>
      <c r="D102" s="9"/>
      <c r="E102" s="9"/>
      <c r="F102" s="9"/>
      <c r="G102" s="9"/>
      <c r="H102" s="9"/>
    </row>
    <row r="103" spans="1:8" ht="9.1999999999999993" customHeight="1">
      <c r="A103" s="9"/>
      <c r="B103" s="9"/>
      <c r="C103" s="9"/>
      <c r="D103" s="9"/>
      <c r="E103" s="9"/>
      <c r="F103" s="9"/>
      <c r="G103" s="9"/>
      <c r="H103" s="9"/>
    </row>
    <row r="104" spans="1:8" ht="9.1999999999999993" customHeight="1">
      <c r="A104" s="9"/>
      <c r="B104" s="9"/>
      <c r="C104" s="9"/>
      <c r="D104" s="9"/>
      <c r="E104" s="9"/>
      <c r="F104" s="9"/>
      <c r="G104" s="9"/>
      <c r="H104" s="9"/>
    </row>
    <row r="105" spans="1:8" ht="15.75">
      <c r="A105" s="9"/>
      <c r="B105" s="9"/>
      <c r="C105" s="9"/>
      <c r="D105" s="9"/>
      <c r="E105" s="9"/>
      <c r="F105" s="9"/>
      <c r="G105" s="9"/>
      <c r="H105" s="9"/>
    </row>
    <row r="106" spans="1:8">
      <c r="A106" s="1"/>
      <c r="B106" s="1"/>
      <c r="C106" s="1"/>
      <c r="D106" s="1"/>
      <c r="E106" s="1"/>
      <c r="F106" s="1"/>
      <c r="G106" s="1"/>
      <c r="H106" s="1"/>
    </row>
    <row r="107" spans="1:8" ht="12.75" customHeight="1">
      <c r="A107" s="251" t="s">
        <v>147</v>
      </c>
      <c r="B107" s="251"/>
      <c r="C107" s="251"/>
      <c r="D107" s="251"/>
      <c r="E107" s="251"/>
      <c r="F107" s="251"/>
      <c r="G107" s="62"/>
      <c r="H107" s="62"/>
    </row>
    <row r="108" spans="1:8" ht="20.100000000000001" customHeight="1">
      <c r="A108" s="107"/>
      <c r="B108" s="255" t="s">
        <v>148</v>
      </c>
      <c r="C108" s="255"/>
      <c r="D108" s="255"/>
      <c r="E108" s="255"/>
      <c r="F108" s="122">
        <f>'schema calcolo'!D47</f>
        <v>279.57727400000005</v>
      </c>
      <c r="G108" s="1"/>
      <c r="H108" s="1"/>
    </row>
    <row r="109" spans="1:8" ht="20.100000000000001" customHeight="1">
      <c r="A109" s="107"/>
      <c r="B109" s="255" t="s">
        <v>149</v>
      </c>
      <c r="C109" s="255"/>
      <c r="D109" s="255"/>
      <c r="E109" s="255"/>
      <c r="F109" s="123"/>
      <c r="G109" s="1"/>
      <c r="H109" s="1"/>
    </row>
    <row r="110" spans="1:8" ht="20.100000000000001" customHeight="1">
      <c r="A110" s="107"/>
      <c r="B110" s="255" t="s">
        <v>150</v>
      </c>
      <c r="C110" s="255"/>
      <c r="D110" s="255"/>
      <c r="E110" s="255"/>
      <c r="F110" s="123"/>
      <c r="G110" s="1"/>
      <c r="H110" s="1"/>
    </row>
    <row r="111" spans="1:8" s="65" customFormat="1" ht="32.25" customHeight="1">
      <c r="A111" s="68" t="s">
        <v>151</v>
      </c>
      <c r="B111" s="254" t="s">
        <v>152</v>
      </c>
      <c r="C111" s="254"/>
      <c r="D111" s="254"/>
      <c r="E111" s="254"/>
      <c r="F111" s="36"/>
      <c r="G111" s="256"/>
      <c r="H111" s="256"/>
    </row>
    <row r="112" spans="1:8" ht="20.100000000000001" customHeight="1">
      <c r="A112" s="69" t="s">
        <v>153</v>
      </c>
      <c r="B112" s="254" t="s">
        <v>154</v>
      </c>
      <c r="C112" s="254"/>
      <c r="D112" s="254"/>
      <c r="E112" s="254"/>
      <c r="F112" s="98"/>
      <c r="G112" s="86"/>
      <c r="H112" s="9"/>
    </row>
    <row r="113" spans="1:8" ht="20.100000000000001" customHeight="1">
      <c r="A113" s="69" t="s">
        <v>155</v>
      </c>
      <c r="B113" s="254" t="s">
        <v>156</v>
      </c>
      <c r="C113" s="254"/>
      <c r="D113" s="254"/>
      <c r="E113" s="254"/>
      <c r="F113" s="98"/>
      <c r="G113" s="86"/>
      <c r="H113" s="9"/>
    </row>
    <row r="114" spans="1:8" ht="20.100000000000001" customHeight="1">
      <c r="A114" s="69" t="s">
        <v>157</v>
      </c>
      <c r="B114" s="254" t="s">
        <v>158</v>
      </c>
      <c r="C114" s="254"/>
      <c r="D114" s="254"/>
      <c r="E114" s="254"/>
      <c r="F114" s="124"/>
      <c r="G114" s="86"/>
      <c r="H114" s="9"/>
    </row>
    <row r="115" spans="1:8" ht="20.100000000000001" customHeight="1">
      <c r="A115" s="68" t="s">
        <v>76</v>
      </c>
      <c r="B115" s="254" t="s">
        <v>159</v>
      </c>
      <c r="C115" s="254"/>
      <c r="D115" s="254"/>
      <c r="E115" s="254"/>
      <c r="F115" s="98"/>
      <c r="G115" s="86"/>
      <c r="H115" s="9"/>
    </row>
    <row r="116" spans="1:8" ht="20.100000000000001" customHeight="1">
      <c r="A116" s="69" t="s">
        <v>160</v>
      </c>
      <c r="B116" s="254" t="s">
        <v>161</v>
      </c>
      <c r="C116" s="254"/>
      <c r="D116" s="254"/>
      <c r="E116" s="254"/>
      <c r="F116" s="98"/>
      <c r="G116" s="86"/>
      <c r="H116" s="9"/>
    </row>
    <row r="117" spans="1:8" ht="20.100000000000001" customHeight="1">
      <c r="A117" s="69" t="s">
        <v>162</v>
      </c>
      <c r="B117" s="254" t="s">
        <v>163</v>
      </c>
      <c r="C117" s="254"/>
      <c r="D117" s="254"/>
      <c r="E117" s="254"/>
      <c r="F117" s="98"/>
      <c r="G117" s="86"/>
      <c r="H117" s="9"/>
    </row>
    <row r="118" spans="1:8" ht="33" customHeight="1">
      <c r="A118" s="69" t="s">
        <v>164</v>
      </c>
      <c r="B118" s="254" t="s">
        <v>165</v>
      </c>
      <c r="C118" s="254"/>
      <c r="D118" s="254"/>
      <c r="E118" s="254"/>
      <c r="F118" s="98"/>
      <c r="G118" s="86"/>
      <c r="H118" s="9"/>
    </row>
    <row r="119" spans="1:8" ht="28.5" customHeight="1">
      <c r="A119" s="245" t="s">
        <v>166</v>
      </c>
      <c r="B119" s="245"/>
      <c r="C119" s="245"/>
      <c r="D119" s="245"/>
      <c r="E119" s="245"/>
      <c r="F119" s="124"/>
      <c r="G119" s="86"/>
      <c r="H119" s="9"/>
    </row>
    <row r="120" spans="1:8">
      <c r="A120" s="1"/>
      <c r="B120" s="1"/>
      <c r="C120" s="1"/>
      <c r="D120" s="1"/>
      <c r="E120" s="1"/>
      <c r="F120" s="1"/>
      <c r="G120" s="1"/>
      <c r="H120" s="1"/>
    </row>
    <row r="121" spans="1:8" ht="51" customHeight="1">
      <c r="A121" s="252" t="s">
        <v>167</v>
      </c>
      <c r="B121" s="252"/>
      <c r="C121" s="252"/>
      <c r="D121" s="252"/>
      <c r="E121" s="252"/>
      <c r="F121" s="125" t="s">
        <v>165</v>
      </c>
      <c r="G121" s="1"/>
      <c r="H121" s="1"/>
    </row>
    <row r="122" spans="1:8" ht="20.100000000000001" customHeight="1">
      <c r="A122" s="248" t="s">
        <v>168</v>
      </c>
      <c r="B122" s="248"/>
      <c r="C122" s="248"/>
      <c r="D122" s="248"/>
      <c r="E122" s="248"/>
      <c r="F122" s="126">
        <v>0.08</v>
      </c>
      <c r="G122" s="1"/>
      <c r="H122" s="1"/>
    </row>
    <row r="123" spans="1:8" ht="20.100000000000001" customHeight="1">
      <c r="A123" s="248" t="s">
        <v>169</v>
      </c>
      <c r="B123" s="248"/>
      <c r="C123" s="248"/>
      <c r="D123" s="248"/>
      <c r="E123" s="248"/>
      <c r="F123" s="126">
        <v>7.0000000000000007E-2</v>
      </c>
      <c r="G123" s="1"/>
      <c r="H123" s="1"/>
    </row>
    <row r="124" spans="1:8" ht="20.100000000000001" customHeight="1">
      <c r="A124" s="248" t="s">
        <v>170</v>
      </c>
      <c r="B124" s="248"/>
      <c r="C124" s="248"/>
      <c r="D124" s="248"/>
      <c r="E124" s="248"/>
      <c r="F124" s="126">
        <v>7.0000000000000007E-2</v>
      </c>
      <c r="G124" s="1"/>
      <c r="H124" s="1"/>
    </row>
    <row r="125" spans="1:8" ht="20.100000000000001" customHeight="1">
      <c r="A125" s="248" t="s">
        <v>171</v>
      </c>
      <c r="B125" s="248"/>
      <c r="C125" s="248"/>
      <c r="D125" s="248"/>
      <c r="E125" s="248"/>
      <c r="F125" s="126">
        <v>0.06</v>
      </c>
      <c r="G125" s="1"/>
      <c r="H125" s="1"/>
    </row>
    <row r="126" spans="1:8" ht="20.100000000000001" customHeight="1">
      <c r="A126" s="248" t="s">
        <v>172</v>
      </c>
      <c r="B126" s="248"/>
      <c r="C126" s="248"/>
      <c r="D126" s="248"/>
      <c r="E126" s="248"/>
      <c r="F126" s="126">
        <v>0.06</v>
      </c>
      <c r="G126" s="1"/>
      <c r="H126" s="1"/>
    </row>
    <row r="127" spans="1:8" ht="20.100000000000001" customHeight="1">
      <c r="A127" s="250" t="s">
        <v>173</v>
      </c>
      <c r="B127" s="250"/>
      <c r="C127" s="250"/>
      <c r="D127" s="250"/>
      <c r="E127" s="250"/>
      <c r="F127" s="126">
        <v>0.1</v>
      </c>
      <c r="G127" s="1"/>
      <c r="H127" s="1"/>
    </row>
    <row r="128" spans="1:8">
      <c r="A128" s="1"/>
      <c r="B128" s="1"/>
      <c r="C128" s="1"/>
      <c r="D128" s="1"/>
      <c r="E128" s="1"/>
      <c r="F128" s="1"/>
      <c r="G128" s="1"/>
      <c r="H128" s="1"/>
    </row>
    <row r="129" spans="1:8" ht="18" customHeight="1">
      <c r="A129" s="251" t="s">
        <v>174</v>
      </c>
      <c r="B129" s="251"/>
      <c r="C129" s="251"/>
      <c r="D129" s="251"/>
      <c r="E129" s="251"/>
      <c r="F129" s="251"/>
      <c r="G129" s="62"/>
      <c r="H129" s="62"/>
    </row>
    <row r="130" spans="1:8" s="128" customFormat="1" ht="36.950000000000003" customHeight="1">
      <c r="A130" s="252" t="s">
        <v>175</v>
      </c>
      <c r="B130" s="252"/>
      <c r="C130" s="252"/>
      <c r="D130" s="127" t="s">
        <v>176</v>
      </c>
      <c r="E130" s="64" t="s">
        <v>177</v>
      </c>
      <c r="F130" s="127" t="s">
        <v>178</v>
      </c>
      <c r="G130" s="253" t="s">
        <v>179</v>
      </c>
      <c r="H130" s="253"/>
    </row>
    <row r="131" spans="1:8" s="128" customFormat="1" ht="18" customHeight="1">
      <c r="A131" s="248" t="s">
        <v>180</v>
      </c>
      <c r="B131" s="248"/>
      <c r="C131" s="248"/>
      <c r="D131" s="129" t="s">
        <v>181</v>
      </c>
      <c r="E131" s="98"/>
      <c r="F131" s="130">
        <v>0.08</v>
      </c>
      <c r="G131" s="249"/>
      <c r="H131" s="249"/>
    </row>
    <row r="132" spans="1:8" s="128" customFormat="1" ht="18.2" customHeight="1">
      <c r="A132" s="248" t="s">
        <v>182</v>
      </c>
      <c r="B132" s="248"/>
      <c r="C132" s="248"/>
      <c r="D132" s="131" t="s">
        <v>183</v>
      </c>
      <c r="E132" s="98"/>
      <c r="F132" s="130">
        <v>0.08</v>
      </c>
      <c r="G132" s="249"/>
      <c r="H132" s="249"/>
    </row>
    <row r="133" spans="1:8" s="128" customFormat="1" ht="14.85" customHeight="1">
      <c r="A133" s="250" t="s">
        <v>184</v>
      </c>
      <c r="B133" s="250"/>
      <c r="C133" s="250"/>
      <c r="D133" s="132" t="s">
        <v>185</v>
      </c>
      <c r="E133" s="133"/>
      <c r="F133" s="130">
        <v>0.08</v>
      </c>
      <c r="G133" s="249"/>
      <c r="H133" s="249"/>
    </row>
    <row r="134" spans="1:8" s="128" customFormat="1" ht="20.65" customHeight="1">
      <c r="A134" s="248" t="s">
        <v>186</v>
      </c>
      <c r="B134" s="248"/>
      <c r="C134" s="248"/>
      <c r="D134" s="132" t="s">
        <v>187</v>
      </c>
      <c r="E134" s="133"/>
      <c r="F134" s="130">
        <v>0.08</v>
      </c>
      <c r="G134" s="249"/>
      <c r="H134" s="249"/>
    </row>
    <row r="135" spans="1:8" ht="33" customHeight="1">
      <c r="A135" s="245" t="s">
        <v>188</v>
      </c>
      <c r="B135" s="245"/>
      <c r="C135" s="245"/>
      <c r="D135" s="245"/>
      <c r="E135" s="245"/>
      <c r="F135" s="245"/>
      <c r="G135" s="246"/>
      <c r="H135" s="246"/>
    </row>
    <row r="136" spans="1:8" ht="40.5" customHeight="1">
      <c r="A136" s="247" t="s">
        <v>189</v>
      </c>
      <c r="B136" s="247"/>
      <c r="C136" s="247"/>
      <c r="D136" s="247"/>
      <c r="E136" s="247"/>
      <c r="F136" s="247"/>
      <c r="G136" s="247"/>
      <c r="H136" s="247"/>
    </row>
    <row r="137" spans="1:8" ht="20.100000000000001" customHeight="1">
      <c r="A137" s="134"/>
      <c r="B137" s="9"/>
      <c r="C137" s="9"/>
      <c r="D137" s="9"/>
      <c r="E137" s="9"/>
      <c r="F137" s="9"/>
      <c r="G137" s="9"/>
      <c r="H137" s="9"/>
    </row>
    <row r="138" spans="1:8" ht="30" customHeight="1">
      <c r="A138" s="192" t="s">
        <v>55</v>
      </c>
      <c r="B138" s="192"/>
      <c r="C138" s="192"/>
      <c r="D138" s="192"/>
      <c r="E138" s="192"/>
      <c r="F138" s="192"/>
      <c r="G138" s="193"/>
      <c r="H138" s="193"/>
    </row>
    <row r="139" spans="1:8" ht="30" customHeight="1">
      <c r="A139" s="194" t="s">
        <v>56</v>
      </c>
      <c r="B139" s="194"/>
      <c r="C139" s="194"/>
      <c r="D139" s="194"/>
      <c r="E139" s="194"/>
      <c r="F139" s="194"/>
      <c r="G139" s="195"/>
      <c r="H139" s="195"/>
    </row>
    <row r="140" spans="1:8" ht="30" customHeight="1">
      <c r="A140" s="243" t="s">
        <v>50</v>
      </c>
      <c r="B140" s="243"/>
      <c r="C140" s="243"/>
      <c r="D140" s="243"/>
      <c r="E140" s="243"/>
      <c r="F140" s="243"/>
      <c r="G140" s="197"/>
      <c r="H140" s="197"/>
    </row>
    <row r="141" spans="1:8" ht="30" customHeight="1">
      <c r="A141" s="196" t="s">
        <v>190</v>
      </c>
      <c r="B141" s="196"/>
      <c r="C141" s="196"/>
      <c r="D141" s="196"/>
      <c r="E141" s="196"/>
      <c r="F141" s="196"/>
      <c r="G141" s="197"/>
      <c r="H141" s="197"/>
    </row>
    <row r="142" spans="1:8" ht="19.5" customHeight="1">
      <c r="A142" s="55"/>
      <c r="B142" s="55"/>
      <c r="C142" s="55"/>
      <c r="D142" s="1"/>
      <c r="E142" s="1"/>
      <c r="F142" s="1"/>
      <c r="G142" s="191"/>
      <c r="H142" s="191"/>
    </row>
    <row r="143" spans="1:8" ht="15.75">
      <c r="A143" s="244"/>
      <c r="B143" s="244"/>
      <c r="C143" s="244"/>
      <c r="D143" s="244"/>
      <c r="E143" s="244"/>
      <c r="F143" s="135" t="s">
        <v>57</v>
      </c>
      <c r="G143" s="191"/>
      <c r="H143" s="191"/>
    </row>
    <row r="144" spans="1:8" ht="15.75">
      <c r="A144" s="9"/>
      <c r="B144" s="1"/>
      <c r="C144" s="1"/>
      <c r="D144" s="1"/>
      <c r="E144" s="1"/>
      <c r="F144" s="1"/>
      <c r="G144" s="1"/>
      <c r="H144" s="1"/>
    </row>
    <row r="145" spans="1:8" ht="15.75">
      <c r="A145" s="242" t="s">
        <v>191</v>
      </c>
      <c r="B145" s="242"/>
      <c r="C145" s="242"/>
      <c r="D145" s="242"/>
      <c r="E145" s="242"/>
      <c r="F145" s="136" t="s">
        <v>192</v>
      </c>
      <c r="G145" s="191"/>
      <c r="H145" s="191"/>
    </row>
    <row r="146" spans="1:8" ht="15.75">
      <c r="A146" s="137"/>
      <c r="B146" s="137"/>
      <c r="C146" s="137"/>
      <c r="D146" s="137"/>
      <c r="E146" s="137"/>
      <c r="F146" s="138"/>
      <c r="G146" s="191"/>
      <c r="H146" s="191"/>
    </row>
    <row r="147" spans="1:8" ht="15.75">
      <c r="A147" s="137"/>
      <c r="B147" s="137"/>
      <c r="C147" s="137"/>
      <c r="D147" s="137"/>
      <c r="E147" s="137"/>
      <c r="F147" s="138"/>
      <c r="G147" s="139"/>
      <c r="H147" s="139"/>
    </row>
    <row r="148" spans="1:8" ht="18.75">
      <c r="A148" s="57" t="s">
        <v>58</v>
      </c>
      <c r="B148" s="58"/>
      <c r="C148" s="58"/>
      <c r="D148" s="58"/>
      <c r="E148" s="58"/>
      <c r="F148" s="58"/>
      <c r="G148" s="58"/>
      <c r="H148" s="58"/>
    </row>
    <row r="149" spans="1:8" ht="18.75">
      <c r="A149" s="57" t="s">
        <v>59</v>
      </c>
      <c r="B149" s="58"/>
      <c r="C149" s="58"/>
      <c r="D149" s="58"/>
      <c r="E149" s="58"/>
      <c r="F149" s="58"/>
      <c r="G149" s="58"/>
      <c r="H149" s="58"/>
    </row>
    <row r="150" spans="1:8" ht="18.75">
      <c r="A150" s="57" t="s">
        <v>60</v>
      </c>
      <c r="B150" s="58"/>
      <c r="C150" s="60"/>
      <c r="D150" s="60"/>
      <c r="E150" s="60"/>
      <c r="F150" s="60"/>
      <c r="G150" s="60"/>
      <c r="H150" s="60"/>
    </row>
    <row r="151" spans="1:8">
      <c r="A151" s="1"/>
      <c r="B151" s="1"/>
      <c r="C151" s="58"/>
      <c r="D151" s="58"/>
      <c r="E151" s="140"/>
      <c r="F151" s="140"/>
      <c r="G151" s="140"/>
      <c r="H151" s="140"/>
    </row>
    <row r="152" spans="1:8">
      <c r="A152" s="1"/>
      <c r="B152" s="1"/>
      <c r="C152" s="1"/>
      <c r="D152" s="1"/>
      <c r="E152" s="1"/>
      <c r="F152" s="1"/>
      <c r="G152" s="1"/>
      <c r="H152" s="1"/>
    </row>
  </sheetData>
  <sheetProtection selectLockedCells="1" selectUnlockedCells="1"/>
  <mergeCells count="126">
    <mergeCell ref="A10:F10"/>
    <mergeCell ref="C19:C20"/>
    <mergeCell ref="F19:F20"/>
    <mergeCell ref="G20:H20"/>
    <mergeCell ref="A23:C24"/>
    <mergeCell ref="D23:F24"/>
    <mergeCell ref="B2:H2"/>
    <mergeCell ref="B3:H3"/>
    <mergeCell ref="B4:H4"/>
    <mergeCell ref="A6:H6"/>
    <mergeCell ref="A7:H8"/>
    <mergeCell ref="A9:H9"/>
    <mergeCell ref="A28:B28"/>
    <mergeCell ref="D28:E28"/>
    <mergeCell ref="J28:J29"/>
    <mergeCell ref="A29:B29"/>
    <mergeCell ref="D29:E29"/>
    <mergeCell ref="C30:C31"/>
    <mergeCell ref="F30:F31"/>
    <mergeCell ref="G31:H31"/>
    <mergeCell ref="A25:B25"/>
    <mergeCell ref="D25:E25"/>
    <mergeCell ref="A26:B26"/>
    <mergeCell ref="D26:E26"/>
    <mergeCell ref="A27:B27"/>
    <mergeCell ref="D27:E27"/>
    <mergeCell ref="A40:D40"/>
    <mergeCell ref="A41:D41"/>
    <mergeCell ref="A42:D42"/>
    <mergeCell ref="F43:F44"/>
    <mergeCell ref="A44:D44"/>
    <mergeCell ref="G44:H44"/>
    <mergeCell ref="A35:D36"/>
    <mergeCell ref="E35:E36"/>
    <mergeCell ref="F35:F36"/>
    <mergeCell ref="A37:D37"/>
    <mergeCell ref="A38:D38"/>
    <mergeCell ref="A39:D39"/>
    <mergeCell ref="A55:E55"/>
    <mergeCell ref="A56:E56"/>
    <mergeCell ref="A57:E57"/>
    <mergeCell ref="A58:E58"/>
    <mergeCell ref="A59:E59"/>
    <mergeCell ref="A60:E60"/>
    <mergeCell ref="A49:E49"/>
    <mergeCell ref="G49:H49"/>
    <mergeCell ref="A51:F51"/>
    <mergeCell ref="A52:E52"/>
    <mergeCell ref="A53:E53"/>
    <mergeCell ref="A54:E54"/>
    <mergeCell ref="B72:E72"/>
    <mergeCell ref="B73:E73"/>
    <mergeCell ref="B74:E74"/>
    <mergeCell ref="B75:E75"/>
    <mergeCell ref="F75:F76"/>
    <mergeCell ref="G76:H76"/>
    <mergeCell ref="A61:E61"/>
    <mergeCell ref="A62:E62"/>
    <mergeCell ref="F63:F64"/>
    <mergeCell ref="G64:H64"/>
    <mergeCell ref="A69:F69"/>
    <mergeCell ref="B71:E71"/>
    <mergeCell ref="G88:H88"/>
    <mergeCell ref="A91:F91"/>
    <mergeCell ref="B92:E92"/>
    <mergeCell ref="B93:E93"/>
    <mergeCell ref="B94:E94"/>
    <mergeCell ref="B95:E95"/>
    <mergeCell ref="A81:F81"/>
    <mergeCell ref="B83:E83"/>
    <mergeCell ref="B84:E84"/>
    <mergeCell ref="B85:E85"/>
    <mergeCell ref="B86:E86"/>
    <mergeCell ref="B87:E87"/>
    <mergeCell ref="F87:F88"/>
    <mergeCell ref="B109:E109"/>
    <mergeCell ref="B110:E110"/>
    <mergeCell ref="B111:E111"/>
    <mergeCell ref="G111:H111"/>
    <mergeCell ref="B112:E112"/>
    <mergeCell ref="B113:E113"/>
    <mergeCell ref="B96:E96"/>
    <mergeCell ref="B97:E97"/>
    <mergeCell ref="B98:E98"/>
    <mergeCell ref="B99:E99"/>
    <mergeCell ref="A107:F107"/>
    <mergeCell ref="B108:E108"/>
    <mergeCell ref="A121:E121"/>
    <mergeCell ref="A122:E122"/>
    <mergeCell ref="A123:E123"/>
    <mergeCell ref="A124:E124"/>
    <mergeCell ref="A125:E125"/>
    <mergeCell ref="A126:E126"/>
    <mergeCell ref="B114:E114"/>
    <mergeCell ref="B115:E115"/>
    <mergeCell ref="B116:E116"/>
    <mergeCell ref="B117:E117"/>
    <mergeCell ref="B118:E118"/>
    <mergeCell ref="A119:E119"/>
    <mergeCell ref="A132:C132"/>
    <mergeCell ref="G132:H132"/>
    <mergeCell ref="A133:C133"/>
    <mergeCell ref="G133:H133"/>
    <mergeCell ref="A134:C134"/>
    <mergeCell ref="G134:H134"/>
    <mergeCell ref="A127:E127"/>
    <mergeCell ref="A129:F129"/>
    <mergeCell ref="A130:C130"/>
    <mergeCell ref="G130:H130"/>
    <mergeCell ref="A131:C131"/>
    <mergeCell ref="G131:H131"/>
    <mergeCell ref="A145:E145"/>
    <mergeCell ref="G145:H146"/>
    <mergeCell ref="A140:F140"/>
    <mergeCell ref="G140:H140"/>
    <mergeCell ref="A141:F141"/>
    <mergeCell ref="G141:H141"/>
    <mergeCell ref="G142:H143"/>
    <mergeCell ref="A143:E143"/>
    <mergeCell ref="A135:F135"/>
    <mergeCell ref="G135:H135"/>
    <mergeCell ref="A136:H136"/>
    <mergeCell ref="A138:F138"/>
    <mergeCell ref="G138:H138"/>
    <mergeCell ref="A139:F139"/>
    <mergeCell ref="G139:H139"/>
  </mergeCells>
  <pageMargins left="0.78749999999999998" right="0.78749999999999998" top="1.0527777777777778" bottom="1.0527777777777778" header="0.78749999999999998" footer="0.78749999999999998"/>
  <pageSetup paperSize="9" firstPageNumber="0" orientation="portrait" horizontalDpi="300" verticalDpi="300"/>
  <headerFooter alignWithMargins="0">
    <oddHeader>&amp;C&amp;"Times New Roman,Normale"&amp;12&amp;A</oddHeader>
    <oddFooter>&amp;C&amp;"Times New Roman,Normale"&amp;12Pagina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G20"/>
  <sheetViews>
    <sheetView tabSelected="1" zoomScale="90" zoomScaleNormal="90" workbookViewId="0">
      <selection activeCell="D12" sqref="D12:D13"/>
    </sheetView>
  </sheetViews>
  <sheetFormatPr defaultColWidth="9" defaultRowHeight="15.75"/>
  <cols>
    <col min="1" max="1" width="3.140625" style="9" customWidth="1"/>
    <col min="2" max="2" width="32" style="51" customWidth="1"/>
    <col min="3" max="3" width="29.85546875" style="9" customWidth="1"/>
    <col min="4" max="4" width="19.42578125" style="9" customWidth="1"/>
    <col min="5" max="5" width="16.28515625" style="9" customWidth="1"/>
    <col min="6" max="6" width="20" style="9" customWidth="1"/>
    <col min="7" max="7" width="12.140625" style="141" customWidth="1"/>
    <col min="8" max="16384" width="9" style="9"/>
  </cols>
  <sheetData>
    <row r="1" spans="2:7" ht="27.75" customHeight="1">
      <c r="B1" s="289" t="s">
        <v>193</v>
      </c>
      <c r="C1" s="289"/>
      <c r="D1" s="289"/>
      <c r="E1" s="289"/>
      <c r="F1" s="289"/>
      <c r="G1" s="289"/>
    </row>
    <row r="3" spans="2:7" s="142" customFormat="1" ht="72.75" customHeight="1">
      <c r="B3" s="64" t="s">
        <v>194</v>
      </c>
      <c r="C3" s="64" t="s">
        <v>195</v>
      </c>
      <c r="D3" s="64" t="s">
        <v>196</v>
      </c>
      <c r="E3" s="64" t="s">
        <v>197</v>
      </c>
      <c r="F3" s="263" t="s">
        <v>198</v>
      </c>
      <c r="G3" s="263"/>
    </row>
    <row r="4" spans="2:7" ht="32.1" customHeight="1">
      <c r="B4" s="254" t="s">
        <v>199</v>
      </c>
      <c r="C4" s="290" t="s">
        <v>200</v>
      </c>
      <c r="D4" s="143">
        <f>'schema calcolo'!G5</f>
        <v>17.81429141893485</v>
      </c>
      <c r="E4" s="285">
        <v>0.3</v>
      </c>
      <c r="F4" s="145" t="s">
        <v>14</v>
      </c>
      <c r="G4" s="146">
        <f>D4*E4</f>
        <v>5.3442874256804549</v>
      </c>
    </row>
    <row r="5" spans="2:7" ht="32.1" customHeight="1">
      <c r="B5" s="254"/>
      <c r="C5" s="290"/>
      <c r="D5" s="143">
        <f>'schema calcolo'!G6</f>
        <v>51.463508543589562</v>
      </c>
      <c r="E5" s="285"/>
      <c r="F5" s="145" t="s">
        <v>17</v>
      </c>
      <c r="G5" s="146">
        <f>D5*E4</f>
        <v>15.439052563076867</v>
      </c>
    </row>
    <row r="6" spans="2:7" ht="32.1" customHeight="1">
      <c r="B6" s="254" t="s">
        <v>201</v>
      </c>
      <c r="C6" s="290" t="s">
        <v>200</v>
      </c>
      <c r="D6" s="143">
        <f>'schema calcolo'!G5</f>
        <v>17.81429141893485</v>
      </c>
      <c r="E6" s="285">
        <v>0.8</v>
      </c>
      <c r="F6" s="145" t="s">
        <v>14</v>
      </c>
      <c r="G6" s="146">
        <f>D6*E6</f>
        <v>14.251433135147881</v>
      </c>
    </row>
    <row r="7" spans="2:7" ht="32.1" customHeight="1">
      <c r="B7" s="254"/>
      <c r="C7" s="290"/>
      <c r="D7" s="143">
        <f>'schema calcolo'!G6</f>
        <v>51.463508543589562</v>
      </c>
      <c r="E7" s="285"/>
      <c r="F7" s="145" t="s">
        <v>17</v>
      </c>
      <c r="G7" s="146">
        <f>D7*E6</f>
        <v>41.170806834871655</v>
      </c>
    </row>
    <row r="8" spans="2:7" ht="45.6" customHeight="1">
      <c r="B8" s="254" t="s">
        <v>13</v>
      </c>
      <c r="C8" s="288" t="s">
        <v>202</v>
      </c>
      <c r="D8" s="143">
        <f>'schema calcolo'!G5</f>
        <v>17.81429141893485</v>
      </c>
      <c r="E8" s="285">
        <v>1.2</v>
      </c>
      <c r="F8" s="145" t="s">
        <v>14</v>
      </c>
      <c r="G8" s="146">
        <f>D8*E8</f>
        <v>21.37714970272182</v>
      </c>
    </row>
    <row r="9" spans="2:7" ht="57.95" customHeight="1">
      <c r="B9" s="254"/>
      <c r="C9" s="288"/>
      <c r="D9" s="143">
        <f>'schema calcolo'!G6</f>
        <v>51.463508543589562</v>
      </c>
      <c r="E9" s="285"/>
      <c r="F9" s="145" t="s">
        <v>17</v>
      </c>
      <c r="G9" s="146">
        <f>D9*E8</f>
        <v>61.756210252307469</v>
      </c>
    </row>
    <row r="10" spans="2:7" ht="32.1" customHeight="1">
      <c r="B10" s="254" t="s">
        <v>51</v>
      </c>
      <c r="C10" s="254" t="s">
        <v>203</v>
      </c>
      <c r="D10" s="287">
        <f>SUM(D8+D9)</f>
        <v>69.277799962524412</v>
      </c>
      <c r="E10" s="285">
        <v>0.4</v>
      </c>
      <c r="F10" s="248" t="s">
        <v>204</v>
      </c>
      <c r="G10" s="286">
        <f>D10*E10</f>
        <v>27.711119985009766</v>
      </c>
    </row>
    <row r="11" spans="2:7" ht="32.1" customHeight="1">
      <c r="B11" s="254"/>
      <c r="C11" s="254"/>
      <c r="D11" s="287"/>
      <c r="E11" s="285"/>
      <c r="F11" s="248"/>
      <c r="G11" s="286"/>
    </row>
    <row r="12" spans="2:7" ht="32.1" customHeight="1">
      <c r="B12" s="254" t="s">
        <v>205</v>
      </c>
      <c r="C12" s="254" t="s">
        <v>203</v>
      </c>
      <c r="D12" s="287">
        <f>SUM(D10+D11)</f>
        <v>69.277799962524412</v>
      </c>
      <c r="E12" s="285">
        <v>0.8</v>
      </c>
      <c r="F12" s="248" t="s">
        <v>204</v>
      </c>
      <c r="G12" s="286">
        <f>D12*E12</f>
        <v>55.422239970019533</v>
      </c>
    </row>
    <row r="13" spans="2:7" ht="32.1" customHeight="1">
      <c r="B13" s="254"/>
      <c r="C13" s="254"/>
      <c r="D13" s="287"/>
      <c r="E13" s="285"/>
      <c r="F13" s="248"/>
      <c r="G13" s="286"/>
    </row>
    <row r="14" spans="2:7" ht="38.1" customHeight="1">
      <c r="B14" s="254" t="s">
        <v>19</v>
      </c>
      <c r="C14" s="254" t="s">
        <v>203</v>
      </c>
      <c r="D14" s="143">
        <f>'schema calcolo'!G5</f>
        <v>17.81429141893485</v>
      </c>
      <c r="E14" s="285">
        <v>1.2</v>
      </c>
      <c r="F14" s="145" t="s">
        <v>14</v>
      </c>
      <c r="G14" s="146">
        <f>D14*E14</f>
        <v>21.37714970272182</v>
      </c>
    </row>
    <row r="15" spans="2:7" ht="44.85" customHeight="1">
      <c r="B15" s="254"/>
      <c r="C15" s="254"/>
      <c r="D15" s="143">
        <f>'schema calcolo'!G6</f>
        <v>51.463508543589562</v>
      </c>
      <c r="E15" s="285"/>
      <c r="F15" s="145" t="s">
        <v>17</v>
      </c>
      <c r="G15" s="146">
        <f>D15*E14</f>
        <v>61.756210252307469</v>
      </c>
    </row>
    <row r="16" spans="2:7" ht="38.1" customHeight="1">
      <c r="B16" s="254" t="s">
        <v>206</v>
      </c>
      <c r="C16" s="254" t="s">
        <v>203</v>
      </c>
      <c r="D16" s="143">
        <f>'schema calcolo'!G5</f>
        <v>17.81429141893485</v>
      </c>
      <c r="E16" s="285">
        <v>0.3</v>
      </c>
      <c r="F16" s="145" t="s">
        <v>14</v>
      </c>
      <c r="G16" s="146">
        <f>D16*E16</f>
        <v>5.3442874256804549</v>
      </c>
    </row>
    <row r="17" spans="2:7" ht="38.1" customHeight="1">
      <c r="B17" s="254"/>
      <c r="C17" s="254"/>
      <c r="D17" s="143">
        <f>'schema calcolo'!G6</f>
        <v>51.463508543589562</v>
      </c>
      <c r="E17" s="285"/>
      <c r="F17" s="145" t="s">
        <v>17</v>
      </c>
      <c r="G17" s="146">
        <f>D17*E16</f>
        <v>15.439052563076867</v>
      </c>
    </row>
    <row r="19" spans="2:7">
      <c r="B19" s="147"/>
    </row>
    <row r="20" spans="2:7">
      <c r="B20" s="147"/>
    </row>
  </sheetData>
  <sheetProtection password="E8DC" sheet="1"/>
  <mergeCells count="29">
    <mergeCell ref="B6:B7"/>
    <mergeCell ref="C6:C7"/>
    <mergeCell ref="E6:E7"/>
    <mergeCell ref="B1:G1"/>
    <mergeCell ref="F3:G3"/>
    <mergeCell ref="B4:B5"/>
    <mergeCell ref="C4:C5"/>
    <mergeCell ref="E4:E5"/>
    <mergeCell ref="B8:B9"/>
    <mergeCell ref="C8:C9"/>
    <mergeCell ref="E8:E9"/>
    <mergeCell ref="B10:B11"/>
    <mergeCell ref="C10:C11"/>
    <mergeCell ref="D10:D11"/>
    <mergeCell ref="E10:E11"/>
    <mergeCell ref="F10:F11"/>
    <mergeCell ref="G10:G11"/>
    <mergeCell ref="B12:B13"/>
    <mergeCell ref="C12:C13"/>
    <mergeCell ref="D12:D13"/>
    <mergeCell ref="E12:E13"/>
    <mergeCell ref="F12:F13"/>
    <mergeCell ref="G12:G13"/>
    <mergeCell ref="B14:B15"/>
    <mergeCell ref="C14:C15"/>
    <mergeCell ref="E14:E15"/>
    <mergeCell ref="B16:B17"/>
    <mergeCell ref="C16:C17"/>
    <mergeCell ref="E16:E17"/>
  </mergeCells>
  <printOptions horizontalCentered="1"/>
  <pageMargins left="0.31527777777777777" right="0.39374999999999999" top="0.98680555555555549" bottom="0.47222222222222221" header="0.31527777777777777" footer="0.51180555555555551"/>
  <pageSetup paperSize="9" firstPageNumber="0" orientation="portrait" horizontalDpi="300" verticalDpi="300"/>
  <headerFooter alignWithMargins="0">
    <oddHeader>&amp;CCOMUNE DI GREVE IN CHIANTI  
Settore 5 - Servizi di Gestione del territorio</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30"/>
  <sheetViews>
    <sheetView zoomScale="90" zoomScaleNormal="90" workbookViewId="0">
      <selection activeCell="C22" sqref="C22"/>
    </sheetView>
  </sheetViews>
  <sheetFormatPr defaultColWidth="9" defaultRowHeight="15"/>
  <cols>
    <col min="1" max="1" width="35.140625" style="148" customWidth="1"/>
    <col min="2" max="2" width="36.5703125" style="148" customWidth="1"/>
    <col min="3" max="3" width="19.42578125" style="148" customWidth="1"/>
    <col min="4" max="4" width="29.28515625" style="148" customWidth="1"/>
    <col min="5" max="5" width="20.7109375" style="148" customWidth="1"/>
    <col min="6" max="6" width="18.42578125" style="148" customWidth="1"/>
    <col min="7" max="16384" width="9" style="148"/>
  </cols>
  <sheetData>
    <row r="1" spans="1:6">
      <c r="A1" s="297" t="s">
        <v>207</v>
      </c>
      <c r="B1" s="297"/>
      <c r="C1" s="297"/>
      <c r="D1" s="297"/>
      <c r="E1" s="297"/>
      <c r="F1" s="297"/>
    </row>
    <row r="3" spans="1:6" s="150" customFormat="1" ht="34.9" customHeight="1">
      <c r="A3" s="149" t="s">
        <v>208</v>
      </c>
      <c r="B3" s="149" t="s">
        <v>195</v>
      </c>
      <c r="C3" s="149" t="s">
        <v>196</v>
      </c>
      <c r="D3" s="149" t="s">
        <v>197</v>
      </c>
      <c r="E3" s="296" t="s">
        <v>209</v>
      </c>
      <c r="F3" s="296"/>
    </row>
    <row r="4" spans="1:6" ht="32.1" customHeight="1">
      <c r="A4" s="293" t="s">
        <v>210</v>
      </c>
      <c r="B4" s="293" t="s">
        <v>200</v>
      </c>
      <c r="C4" s="152">
        <f>'schema calcolo'!G12</f>
        <v>23.752388558579799</v>
      </c>
      <c r="D4" s="294">
        <v>0.3</v>
      </c>
      <c r="E4" s="154" t="s">
        <v>14</v>
      </c>
      <c r="F4" s="155">
        <f>C4*D4</f>
        <v>7.1257165675739396</v>
      </c>
    </row>
    <row r="5" spans="1:6" ht="67.900000000000006" customHeight="1">
      <c r="A5" s="293"/>
      <c r="B5" s="293"/>
      <c r="C5" s="152">
        <f>'schema calcolo'!G13</f>
        <v>21.773022845364821</v>
      </c>
      <c r="D5" s="294"/>
      <c r="E5" s="154" t="s">
        <v>17</v>
      </c>
      <c r="F5" s="155">
        <f>C5*D4</f>
        <v>6.5319068536094465</v>
      </c>
    </row>
    <row r="6" spans="1:6" ht="32.1" customHeight="1">
      <c r="A6" s="293" t="s">
        <v>211</v>
      </c>
      <c r="B6" s="293" t="s">
        <v>212</v>
      </c>
      <c r="C6" s="156">
        <f>'schema calcolo'!G12</f>
        <v>23.752388558579799</v>
      </c>
      <c r="D6" s="294">
        <v>0.8</v>
      </c>
      <c r="E6" s="154" t="s">
        <v>14</v>
      </c>
      <c r="F6" s="155">
        <f>C6*D6</f>
        <v>19.00191084686384</v>
      </c>
    </row>
    <row r="7" spans="1:6" ht="32.1" customHeight="1">
      <c r="A7" s="293"/>
      <c r="B7" s="293"/>
      <c r="C7" s="156">
        <f>'schema calcolo'!G13</f>
        <v>21.773022845364821</v>
      </c>
      <c r="D7" s="294"/>
      <c r="E7" s="154" t="s">
        <v>17</v>
      </c>
      <c r="F7" s="155">
        <f>C7*D6</f>
        <v>17.418418276291856</v>
      </c>
    </row>
    <row r="8" spans="1:6" ht="40.700000000000003" customHeight="1">
      <c r="A8" s="293" t="s">
        <v>213</v>
      </c>
      <c r="B8" s="293" t="s">
        <v>214</v>
      </c>
      <c r="C8" s="156">
        <f>'schema calcolo'!G12</f>
        <v>23.752388558579799</v>
      </c>
      <c r="D8" s="294">
        <v>1.2</v>
      </c>
      <c r="E8" s="154" t="s">
        <v>14</v>
      </c>
      <c r="F8" s="155">
        <f>C8*D8</f>
        <v>28.502866270295758</v>
      </c>
    </row>
    <row r="9" spans="1:6" ht="67.900000000000006" customHeight="1">
      <c r="A9" s="293"/>
      <c r="B9" s="293"/>
      <c r="C9" s="156">
        <f>'schema calcolo'!G13</f>
        <v>21.773022845364821</v>
      </c>
      <c r="D9" s="294"/>
      <c r="E9" s="154" t="s">
        <v>17</v>
      </c>
      <c r="F9" s="155">
        <f>C9*D8</f>
        <v>26.127627414437786</v>
      </c>
    </row>
    <row r="10" spans="1:6" ht="43.9" customHeight="1">
      <c r="A10" s="293" t="s">
        <v>210</v>
      </c>
      <c r="B10" s="293" t="s">
        <v>200</v>
      </c>
      <c r="C10" s="292">
        <f>SUM(C8+C9)</f>
        <v>45.525411403944616</v>
      </c>
      <c r="D10" s="294">
        <v>0.3</v>
      </c>
      <c r="E10" s="291" t="s">
        <v>215</v>
      </c>
      <c r="F10" s="292">
        <f>C10*D10</f>
        <v>13.657623421183384</v>
      </c>
    </row>
    <row r="11" spans="1:6" ht="82.15" customHeight="1">
      <c r="A11" s="293"/>
      <c r="B11" s="293"/>
      <c r="C11" s="292"/>
      <c r="D11" s="294"/>
      <c r="E11" s="291"/>
      <c r="F11" s="292"/>
    </row>
    <row r="12" spans="1:6" ht="32.1" customHeight="1">
      <c r="A12" s="293" t="s">
        <v>211</v>
      </c>
      <c r="B12" s="293" t="s">
        <v>212</v>
      </c>
      <c r="C12" s="292">
        <f>SUM(C10+C11)</f>
        <v>45.525411403944616</v>
      </c>
      <c r="D12" s="294">
        <v>0.8</v>
      </c>
      <c r="E12" s="291" t="s">
        <v>215</v>
      </c>
      <c r="F12" s="292">
        <f>C12*D12</f>
        <v>36.420329123155696</v>
      </c>
    </row>
    <row r="13" spans="1:6" ht="32.1" customHeight="1">
      <c r="A13" s="293"/>
      <c r="B13" s="293"/>
      <c r="C13" s="292"/>
      <c r="D13" s="294"/>
      <c r="E13" s="291"/>
      <c r="F13" s="292"/>
    </row>
    <row r="14" spans="1:6" ht="32.1" customHeight="1">
      <c r="A14" s="293" t="s">
        <v>213</v>
      </c>
      <c r="B14" s="293" t="s">
        <v>214</v>
      </c>
      <c r="C14" s="292">
        <f>SUM(C12+C13)</f>
        <v>45.525411403944616</v>
      </c>
      <c r="D14" s="294">
        <v>1.2</v>
      </c>
      <c r="E14" s="291" t="s">
        <v>215</v>
      </c>
      <c r="F14" s="292">
        <f>C14*D14</f>
        <v>54.630493684733537</v>
      </c>
    </row>
    <row r="15" spans="1:6" ht="73.7" customHeight="1">
      <c r="A15" s="293"/>
      <c r="B15" s="293"/>
      <c r="C15" s="292"/>
      <c r="D15" s="294"/>
      <c r="E15" s="291"/>
      <c r="F15" s="292"/>
    </row>
    <row r="17" spans="1:6" ht="15.75" customHeight="1">
      <c r="A17" s="159" t="s">
        <v>216</v>
      </c>
      <c r="B17" s="295" t="s">
        <v>217</v>
      </c>
      <c r="C17" s="295"/>
      <c r="D17" s="295"/>
      <c r="E17" s="295"/>
      <c r="F17" s="295"/>
    </row>
    <row r="19" spans="1:6" s="150" customFormat="1" ht="43.9" customHeight="1">
      <c r="A19" s="149" t="s">
        <v>208</v>
      </c>
      <c r="B19" s="149" t="s">
        <v>195</v>
      </c>
      <c r="C19" s="149" t="s">
        <v>196</v>
      </c>
      <c r="D19" s="149" t="s">
        <v>197</v>
      </c>
      <c r="E19" s="296" t="s">
        <v>218</v>
      </c>
      <c r="F19" s="296"/>
    </row>
    <row r="20" spans="1:6" ht="32.1" customHeight="1">
      <c r="A20" s="293" t="s">
        <v>210</v>
      </c>
      <c r="B20" s="293" t="s">
        <v>200</v>
      </c>
      <c r="C20" s="160">
        <f>'schema calcolo'!G12</f>
        <v>23.752388558579799</v>
      </c>
      <c r="D20" s="294">
        <v>0.3</v>
      </c>
      <c r="E20" s="161" t="s">
        <v>14</v>
      </c>
      <c r="F20" s="157">
        <f>(C20*D20)*0.7</f>
        <v>4.9880015973017571</v>
      </c>
    </row>
    <row r="21" spans="1:6" ht="70.5" customHeight="1">
      <c r="A21" s="293"/>
      <c r="B21" s="293"/>
      <c r="C21" s="160">
        <f>'schema calcolo'!G13</f>
        <v>21.773022845364821</v>
      </c>
      <c r="D21" s="294"/>
      <c r="E21" s="161" t="s">
        <v>17</v>
      </c>
      <c r="F21" s="157">
        <f>(C21*D20)*0.7</f>
        <v>4.5723347975266124</v>
      </c>
    </row>
    <row r="22" spans="1:6" ht="32.1" customHeight="1">
      <c r="A22" s="293" t="s">
        <v>211</v>
      </c>
      <c r="B22" s="293" t="s">
        <v>212</v>
      </c>
      <c r="C22" s="162">
        <f>'schema calcolo'!G12</f>
        <v>23.752388558579799</v>
      </c>
      <c r="D22" s="294">
        <v>0.8</v>
      </c>
      <c r="E22" s="161" t="s">
        <v>14</v>
      </c>
      <c r="F22" s="157">
        <f>(C22*D22)*0.7</f>
        <v>13.301337592804687</v>
      </c>
    </row>
    <row r="23" spans="1:6" ht="32.1" customHeight="1">
      <c r="A23" s="293"/>
      <c r="B23" s="293"/>
      <c r="C23" s="162">
        <f>'schema calcolo'!G13</f>
        <v>21.773022845364821</v>
      </c>
      <c r="D23" s="294"/>
      <c r="E23" s="161" t="s">
        <v>17</v>
      </c>
      <c r="F23" s="157">
        <f>(C23*D22)*0.7</f>
        <v>12.192892793404299</v>
      </c>
    </row>
    <row r="24" spans="1:6" ht="32.1" customHeight="1">
      <c r="A24" s="293" t="s">
        <v>213</v>
      </c>
      <c r="B24" s="293" t="s">
        <v>214</v>
      </c>
      <c r="C24" s="162">
        <f>'schema calcolo'!G12</f>
        <v>23.752388558579799</v>
      </c>
      <c r="D24" s="294">
        <v>1.2</v>
      </c>
      <c r="E24" s="161" t="s">
        <v>14</v>
      </c>
      <c r="F24" s="157">
        <f>(C24*D24)*0.7</f>
        <v>19.952006389207028</v>
      </c>
    </row>
    <row r="25" spans="1:6" ht="72.95" customHeight="1">
      <c r="A25" s="293"/>
      <c r="B25" s="293"/>
      <c r="C25" s="162">
        <f>'schema calcolo'!G13</f>
        <v>21.773022845364821</v>
      </c>
      <c r="D25" s="294"/>
      <c r="E25" s="161" t="s">
        <v>17</v>
      </c>
      <c r="F25" s="157">
        <f>(C25*D24)*0.7</f>
        <v>18.28933919010645</v>
      </c>
    </row>
    <row r="26" spans="1:6" ht="32.1" customHeight="1">
      <c r="A26" s="293" t="s">
        <v>210</v>
      </c>
      <c r="B26" s="293" t="s">
        <v>200</v>
      </c>
      <c r="C26" s="292">
        <f>SUM(C24+C25)</f>
        <v>45.525411403944616</v>
      </c>
      <c r="D26" s="294">
        <v>0.3</v>
      </c>
      <c r="E26" s="291" t="s">
        <v>215</v>
      </c>
      <c r="F26" s="292">
        <f>(C26*D26)*0.7</f>
        <v>9.5603363948283686</v>
      </c>
    </row>
    <row r="27" spans="1:6" ht="68.849999999999994" customHeight="1">
      <c r="A27" s="293"/>
      <c r="B27" s="293"/>
      <c r="C27" s="292"/>
      <c r="D27" s="294"/>
      <c r="E27" s="291"/>
      <c r="F27" s="292"/>
    </row>
    <row r="28" spans="1:6" ht="32.1" customHeight="1">
      <c r="A28" s="293" t="s">
        <v>211</v>
      </c>
      <c r="B28" s="293" t="s">
        <v>212</v>
      </c>
      <c r="C28" s="292">
        <f>SUM(C26+C27)</f>
        <v>45.525411403944616</v>
      </c>
      <c r="D28" s="294">
        <v>0.8</v>
      </c>
      <c r="E28" s="291" t="s">
        <v>215</v>
      </c>
      <c r="F28" s="292">
        <f>(C28*D28)*0.7</f>
        <v>25.494230386208987</v>
      </c>
    </row>
    <row r="29" spans="1:6" ht="31.5" customHeight="1">
      <c r="A29" s="293"/>
      <c r="B29" s="293"/>
      <c r="C29" s="292"/>
      <c r="D29" s="294"/>
      <c r="E29" s="291"/>
      <c r="F29" s="292"/>
    </row>
    <row r="30" spans="1:6" s="167" customFormat="1" ht="106.15" customHeight="1">
      <c r="A30" s="163" t="s">
        <v>213</v>
      </c>
      <c r="B30" s="163" t="s">
        <v>214</v>
      </c>
      <c r="C30" s="164">
        <f>SUM(C28+C29)</f>
        <v>45.525411403944616</v>
      </c>
      <c r="D30" s="165">
        <v>1.2</v>
      </c>
      <c r="E30" s="166" t="s">
        <v>215</v>
      </c>
      <c r="F30" s="164">
        <f>(C30*D30)*0.7</f>
        <v>38.241345579313474</v>
      </c>
    </row>
  </sheetData>
  <sheetProtection password="E8DC" sheet="1"/>
  <mergeCells count="52">
    <mergeCell ref="A6:A7"/>
    <mergeCell ref="B6:B7"/>
    <mergeCell ref="D6:D7"/>
    <mergeCell ref="A1:F1"/>
    <mergeCell ref="E3:F3"/>
    <mergeCell ref="A4:A5"/>
    <mergeCell ref="B4:B5"/>
    <mergeCell ref="D4:D5"/>
    <mergeCell ref="A8:A9"/>
    <mergeCell ref="B8:B9"/>
    <mergeCell ref="D8:D9"/>
    <mergeCell ref="A10:A11"/>
    <mergeCell ref="B10:B11"/>
    <mergeCell ref="C10:C11"/>
    <mergeCell ref="D10:D11"/>
    <mergeCell ref="E14:E15"/>
    <mergeCell ref="F14:F15"/>
    <mergeCell ref="E10:E11"/>
    <mergeCell ref="F10:F11"/>
    <mergeCell ref="A12:A13"/>
    <mergeCell ref="B12:B13"/>
    <mergeCell ref="C12:C13"/>
    <mergeCell ref="D12:D13"/>
    <mergeCell ref="E12:E13"/>
    <mergeCell ref="F12:F13"/>
    <mergeCell ref="A22:A23"/>
    <mergeCell ref="B22:B23"/>
    <mergeCell ref="D22:D23"/>
    <mergeCell ref="A14:A15"/>
    <mergeCell ref="B14:B15"/>
    <mergeCell ref="C14:C15"/>
    <mergeCell ref="D14:D15"/>
    <mergeCell ref="B17:F17"/>
    <mergeCell ref="E19:F19"/>
    <mergeCell ref="A20:A21"/>
    <mergeCell ref="B20:B21"/>
    <mergeCell ref="D20:D21"/>
    <mergeCell ref="A24:A25"/>
    <mergeCell ref="B24:B25"/>
    <mergeCell ref="D24:D25"/>
    <mergeCell ref="A26:A27"/>
    <mergeCell ref="B26:B27"/>
    <mergeCell ref="C26:C27"/>
    <mergeCell ref="D26:D27"/>
    <mergeCell ref="E26:E27"/>
    <mergeCell ref="F26:F27"/>
    <mergeCell ref="A28:A29"/>
    <mergeCell ref="B28:B29"/>
    <mergeCell ref="C28:C29"/>
    <mergeCell ref="D28:D29"/>
    <mergeCell ref="E28:E29"/>
    <mergeCell ref="F28:F29"/>
  </mergeCells>
  <printOptions horizontalCentered="1"/>
  <pageMargins left="0.4597222222222222" right="0.39374999999999999" top="0.98680555555555549" bottom="0.47222222222222221" header="0.31527777777777777" footer="0.51180555555555551"/>
  <pageSetup paperSize="9" firstPageNumber="0" orientation="portrait" horizontalDpi="300" verticalDpi="300"/>
  <headerFooter alignWithMargins="0">
    <oddHeader>&amp;CCOMUNE DI GREVE IN CHIANTI  
Settore 5 - Servizi di Gestione del territorio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22"/>
  <sheetViews>
    <sheetView zoomScale="90" zoomScaleNormal="90" workbookViewId="0">
      <selection activeCell="C4" sqref="C4"/>
    </sheetView>
  </sheetViews>
  <sheetFormatPr defaultColWidth="9" defaultRowHeight="15"/>
  <cols>
    <col min="1" max="1" width="37.85546875" style="148" customWidth="1"/>
    <col min="2" max="2" width="24.28515625" style="148" customWidth="1"/>
    <col min="3" max="3" width="19.42578125" style="148" customWidth="1"/>
    <col min="4" max="4" width="18.140625" style="148" customWidth="1"/>
    <col min="5" max="5" width="20.140625" style="148" customWidth="1"/>
    <col min="6" max="6" width="10.7109375" style="148" customWidth="1"/>
    <col min="7" max="16384" width="9" style="148"/>
  </cols>
  <sheetData>
    <row r="1" spans="1:6">
      <c r="A1" s="297" t="s">
        <v>219</v>
      </c>
      <c r="B1" s="297"/>
      <c r="C1" s="297"/>
      <c r="D1" s="297"/>
      <c r="E1" s="297"/>
      <c r="F1" s="297"/>
    </row>
    <row r="3" spans="1:6" s="150" customFormat="1" ht="72.75" customHeight="1">
      <c r="A3" s="149" t="s">
        <v>208</v>
      </c>
      <c r="B3" s="149" t="s">
        <v>195</v>
      </c>
      <c r="C3" s="149" t="s">
        <v>196</v>
      </c>
      <c r="D3" s="149" t="s">
        <v>220</v>
      </c>
      <c r="E3" s="296" t="s">
        <v>221</v>
      </c>
      <c r="F3" s="296"/>
    </row>
    <row r="4" spans="1:6" ht="35.1" customHeight="1">
      <c r="A4" s="293" t="s">
        <v>44</v>
      </c>
      <c r="B4" s="293" t="s">
        <v>200</v>
      </c>
      <c r="C4" s="160">
        <f>'schema calcolo'!G20</f>
        <v>23.752388558579799</v>
      </c>
      <c r="D4" s="294">
        <v>0.3</v>
      </c>
      <c r="E4" s="161" t="s">
        <v>14</v>
      </c>
      <c r="F4" s="157">
        <f>C4*D4</f>
        <v>7.1257165675739396</v>
      </c>
    </row>
    <row r="5" spans="1:6" ht="146.85" customHeight="1">
      <c r="A5" s="293"/>
      <c r="B5" s="293"/>
      <c r="C5" s="160">
        <f>'schema calcolo'!G21</f>
        <v>11.8761942792899</v>
      </c>
      <c r="D5" s="294"/>
      <c r="E5" s="161" t="s">
        <v>17</v>
      </c>
      <c r="F5" s="157">
        <f>C5*D4</f>
        <v>3.5628582837869698</v>
      </c>
    </row>
    <row r="6" spans="1:6" ht="35.1" customHeight="1">
      <c r="A6" s="293" t="s">
        <v>45</v>
      </c>
      <c r="B6" s="293" t="s">
        <v>200</v>
      </c>
      <c r="C6" s="162">
        <f>'schema calcolo'!G20</f>
        <v>23.752388558579799</v>
      </c>
      <c r="D6" s="294">
        <v>0.8</v>
      </c>
      <c r="E6" s="161" t="s">
        <v>14</v>
      </c>
      <c r="F6" s="157">
        <f>C6*D6</f>
        <v>19.00191084686384</v>
      </c>
    </row>
    <row r="7" spans="1:6" ht="51.4" customHeight="1">
      <c r="A7" s="293"/>
      <c r="B7" s="293"/>
      <c r="C7" s="162">
        <f>'schema calcolo'!G21</f>
        <v>11.8761942792899</v>
      </c>
      <c r="D7" s="294"/>
      <c r="E7" s="161" t="s">
        <v>17</v>
      </c>
      <c r="F7" s="157">
        <f>C7*D6</f>
        <v>9.50095542343192</v>
      </c>
    </row>
    <row r="8" spans="1:6" ht="35.1" customHeight="1">
      <c r="A8" s="293" t="s">
        <v>26</v>
      </c>
      <c r="B8" s="298" t="s">
        <v>214</v>
      </c>
      <c r="C8" s="162">
        <f>'schema calcolo'!G20</f>
        <v>23.752388558579799</v>
      </c>
      <c r="D8" s="294">
        <v>1.2</v>
      </c>
      <c r="E8" s="161" t="s">
        <v>14</v>
      </c>
      <c r="F8" s="157">
        <f>C8*D8</f>
        <v>28.502866270295758</v>
      </c>
    </row>
    <row r="9" spans="1:6" ht="121.9" customHeight="1">
      <c r="A9" s="293"/>
      <c r="B9" s="293"/>
      <c r="C9" s="162">
        <f>'schema calcolo'!G21</f>
        <v>11.8761942792899</v>
      </c>
      <c r="D9" s="294"/>
      <c r="E9" s="161" t="s">
        <v>17</v>
      </c>
      <c r="F9" s="157">
        <f>C9*D8</f>
        <v>14.251433135147879</v>
      </c>
    </row>
    <row r="10" spans="1:6" ht="35.1" customHeight="1">
      <c r="A10" s="293" t="s">
        <v>222</v>
      </c>
      <c r="B10" s="293" t="s">
        <v>223</v>
      </c>
      <c r="C10" s="292">
        <f>SUM(C8+C9)</f>
        <v>35.6285828378697</v>
      </c>
      <c r="D10" s="294">
        <v>1</v>
      </c>
      <c r="E10" s="291" t="s">
        <v>50</v>
      </c>
      <c r="F10" s="292">
        <f>C10*D10</f>
        <v>35.6285828378697</v>
      </c>
    </row>
    <row r="11" spans="1:6" ht="128.44999999999999" customHeight="1">
      <c r="A11" s="293"/>
      <c r="B11" s="293"/>
      <c r="C11" s="292"/>
      <c r="D11" s="294"/>
      <c r="E11" s="291"/>
      <c r="F11" s="292"/>
    </row>
    <row r="13" spans="1:6">
      <c r="A13" s="159" t="s">
        <v>224</v>
      </c>
    </row>
    <row r="14" spans="1:6">
      <c r="A14" s="159"/>
    </row>
    <row r="15" spans="1:6" s="150" customFormat="1" ht="72.75" customHeight="1">
      <c r="A15" s="149" t="s">
        <v>208</v>
      </c>
      <c r="B15" s="149" t="s">
        <v>195</v>
      </c>
      <c r="C15" s="149" t="s">
        <v>196</v>
      </c>
      <c r="D15" s="149" t="s">
        <v>220</v>
      </c>
      <c r="E15" s="296" t="s">
        <v>225</v>
      </c>
      <c r="F15" s="296"/>
    </row>
    <row r="16" spans="1:6" ht="83.65" customHeight="1">
      <c r="A16" s="293" t="s">
        <v>44</v>
      </c>
      <c r="B16" s="293" t="s">
        <v>200</v>
      </c>
      <c r="C16" s="162">
        <f>'schema calcolo'!G20</f>
        <v>23.752388558579799</v>
      </c>
      <c r="D16" s="294">
        <v>0.3</v>
      </c>
      <c r="E16" s="161" t="s">
        <v>14</v>
      </c>
      <c r="F16" s="157">
        <f>C16*D16*0.7</f>
        <v>4.9880015973017571</v>
      </c>
    </row>
    <row r="17" spans="1:6" ht="95.45" customHeight="1">
      <c r="A17" s="293"/>
      <c r="B17" s="293"/>
      <c r="C17" s="162">
        <f>'schema calcolo'!G21</f>
        <v>11.8761942792899</v>
      </c>
      <c r="D17" s="294"/>
      <c r="E17" s="161" t="s">
        <v>17</v>
      </c>
      <c r="F17" s="157">
        <f>C17*D16*0.7</f>
        <v>2.4940007986508785</v>
      </c>
    </row>
    <row r="18" spans="1:6" ht="35.1" customHeight="1">
      <c r="A18" s="293" t="s">
        <v>45</v>
      </c>
      <c r="B18" s="293" t="s">
        <v>200</v>
      </c>
      <c r="C18" s="162">
        <f>'schema calcolo'!G20</f>
        <v>23.752388558579799</v>
      </c>
      <c r="D18" s="294">
        <v>0.8</v>
      </c>
      <c r="E18" s="161" t="s">
        <v>14</v>
      </c>
      <c r="F18" s="157">
        <f>C18*D18*0.7</f>
        <v>13.301337592804687</v>
      </c>
    </row>
    <row r="19" spans="1:6" ht="35.1" customHeight="1">
      <c r="A19" s="293"/>
      <c r="B19" s="293"/>
      <c r="C19" s="162">
        <f>'schema calcolo'!G21</f>
        <v>11.8761942792899</v>
      </c>
      <c r="D19" s="294"/>
      <c r="E19" s="161" t="s">
        <v>17</v>
      </c>
      <c r="F19" s="157">
        <f>C19*D18*0.7</f>
        <v>6.6506687964023437</v>
      </c>
    </row>
    <row r="20" spans="1:6" ht="35.1" customHeight="1">
      <c r="A20" s="293" t="s">
        <v>26</v>
      </c>
      <c r="B20" s="298" t="s">
        <v>214</v>
      </c>
      <c r="C20" s="162">
        <f>'schema calcolo'!G20</f>
        <v>23.752388558579799</v>
      </c>
      <c r="D20" s="294">
        <v>1.2</v>
      </c>
      <c r="E20" s="161" t="s">
        <v>14</v>
      </c>
      <c r="F20" s="157">
        <f>C20*D20*0.7</f>
        <v>19.952006389207028</v>
      </c>
    </row>
    <row r="21" spans="1:6" ht="103.7" customHeight="1">
      <c r="A21" s="293"/>
      <c r="B21" s="293"/>
      <c r="C21" s="162">
        <f>'schema calcolo'!G21</f>
        <v>11.8761942792899</v>
      </c>
      <c r="D21" s="294"/>
      <c r="E21" s="161" t="s">
        <v>17</v>
      </c>
      <c r="F21" s="157">
        <f>C21*D20*0.7</f>
        <v>9.9760031946035141</v>
      </c>
    </row>
    <row r="22" spans="1:6" ht="169.15" customHeight="1">
      <c r="A22" s="151" t="s">
        <v>222</v>
      </c>
      <c r="B22" s="151" t="s">
        <v>223</v>
      </c>
      <c r="C22" s="157">
        <f>SUM(C20+C21)</f>
        <v>35.6285828378697</v>
      </c>
      <c r="D22" s="153">
        <v>1</v>
      </c>
      <c r="E22" s="158" t="s">
        <v>50</v>
      </c>
      <c r="F22" s="157">
        <f>C22*D22*0.7</f>
        <v>24.940007986508789</v>
      </c>
    </row>
  </sheetData>
  <sheetProtection password="E8DC" sheet="1"/>
  <mergeCells count="27">
    <mergeCell ref="A6:A7"/>
    <mergeCell ref="B6:B7"/>
    <mergeCell ref="D6:D7"/>
    <mergeCell ref="A1:F1"/>
    <mergeCell ref="E3:F3"/>
    <mergeCell ref="A4:A5"/>
    <mergeCell ref="B4:B5"/>
    <mergeCell ref="D4:D5"/>
    <mergeCell ref="A8:A9"/>
    <mergeCell ref="B8:B9"/>
    <mergeCell ref="D8:D9"/>
    <mergeCell ref="A10:A11"/>
    <mergeCell ref="B10:B11"/>
    <mergeCell ref="C10:C11"/>
    <mergeCell ref="D10:D11"/>
    <mergeCell ref="E10:E11"/>
    <mergeCell ref="F10:F11"/>
    <mergeCell ref="E15:F15"/>
    <mergeCell ref="A16:A17"/>
    <mergeCell ref="B16:B17"/>
    <mergeCell ref="D16:D17"/>
    <mergeCell ref="A18:A19"/>
    <mergeCell ref="B18:B19"/>
    <mergeCell ref="D18:D19"/>
    <mergeCell ref="A20:A21"/>
    <mergeCell ref="B20:B21"/>
    <mergeCell ref="D20:D21"/>
  </mergeCells>
  <printOptions horizontalCentered="1"/>
  <pageMargins left="0.31527777777777777" right="0.39374999999999999" top="0.98680555555555549" bottom="0.47222222222222221" header="0.31527777777777777" footer="0.51180555555555551"/>
  <pageSetup paperSize="9" firstPageNumber="0" orientation="portrait" horizontalDpi="300" verticalDpi="300"/>
  <headerFooter alignWithMargins="0">
    <oddHeader>&amp;CCOMUNE DI GREVE IN CHIANTI  
Settore 5 - Servizi di Gestione del territorio</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21"/>
  <sheetViews>
    <sheetView zoomScale="90" zoomScaleNormal="90" workbookViewId="0">
      <selection activeCell="J14" sqref="J14"/>
    </sheetView>
  </sheetViews>
  <sheetFormatPr defaultColWidth="9" defaultRowHeight="15"/>
  <cols>
    <col min="1" max="1" width="41.85546875" style="148" customWidth="1"/>
    <col min="2" max="2" width="29.140625" style="148" customWidth="1"/>
    <col min="3" max="3" width="19.42578125" style="148" customWidth="1"/>
    <col min="4" max="4" width="18.140625" style="148" customWidth="1"/>
    <col min="5" max="5" width="19.42578125" style="148" customWidth="1"/>
    <col min="6" max="6" width="11" style="148" customWidth="1"/>
    <col min="7" max="7" width="6.5703125" style="148" customWidth="1"/>
    <col min="8" max="16384" width="9" style="148"/>
  </cols>
  <sheetData>
    <row r="1" spans="1:7">
      <c r="A1" s="299" t="s">
        <v>226</v>
      </c>
      <c r="B1" s="299"/>
      <c r="C1" s="299"/>
      <c r="D1" s="299"/>
      <c r="E1" s="299"/>
      <c r="F1" s="299"/>
      <c r="G1" s="168"/>
    </row>
    <row r="3" spans="1:7" s="150" customFormat="1" ht="72.75" customHeight="1">
      <c r="A3" s="149" t="s">
        <v>208</v>
      </c>
      <c r="B3" s="149" t="s">
        <v>195</v>
      </c>
      <c r="C3" s="149" t="s">
        <v>196</v>
      </c>
      <c r="D3" s="149" t="s">
        <v>227</v>
      </c>
      <c r="E3" s="296" t="s">
        <v>228</v>
      </c>
      <c r="F3" s="296"/>
    </row>
    <row r="4" spans="1:7" ht="35.1" customHeight="1">
      <c r="A4" s="293" t="s">
        <v>46</v>
      </c>
      <c r="B4" s="293" t="s">
        <v>200</v>
      </c>
      <c r="C4" s="160">
        <f>'schema calcolo'!G29</f>
        <v>41.566679977514653</v>
      </c>
      <c r="D4" s="294">
        <v>0.3</v>
      </c>
      <c r="E4" s="161" t="s">
        <v>14</v>
      </c>
      <c r="F4" s="157">
        <f>C4*D4</f>
        <v>12.470003993254396</v>
      </c>
    </row>
    <row r="5" spans="1:7" ht="148.35" customHeight="1">
      <c r="A5" s="293"/>
      <c r="B5" s="293"/>
      <c r="C5" s="160">
        <f>'schema calcolo'!G30</f>
        <v>13.85555999250488</v>
      </c>
      <c r="D5" s="294"/>
      <c r="E5" s="161" t="s">
        <v>17</v>
      </c>
      <c r="F5" s="157">
        <f>C5*D4</f>
        <v>4.1566679977514633</v>
      </c>
    </row>
    <row r="6" spans="1:7" ht="35.1" customHeight="1">
      <c r="A6" s="293" t="s">
        <v>47</v>
      </c>
      <c r="B6" s="293" t="s">
        <v>200</v>
      </c>
      <c r="C6" s="160">
        <f>'schema calcolo'!G29</f>
        <v>41.566679977514653</v>
      </c>
      <c r="D6" s="294">
        <v>0.8</v>
      </c>
      <c r="E6" s="161" t="s">
        <v>14</v>
      </c>
      <c r="F6" s="157">
        <f>C6*D6</f>
        <v>33.253343982011721</v>
      </c>
    </row>
    <row r="7" spans="1:7" ht="67.900000000000006" customHeight="1">
      <c r="A7" s="293"/>
      <c r="B7" s="293"/>
      <c r="C7" s="160">
        <f>'schema calcolo'!G30</f>
        <v>13.85555999250488</v>
      </c>
      <c r="D7" s="294"/>
      <c r="E7" s="161" t="s">
        <v>17</v>
      </c>
      <c r="F7" s="157">
        <f>C7*D6</f>
        <v>11.084447994003904</v>
      </c>
    </row>
    <row r="8" spans="1:7" ht="35.1" customHeight="1">
      <c r="A8" s="293" t="s">
        <v>29</v>
      </c>
      <c r="B8" s="298" t="s">
        <v>214</v>
      </c>
      <c r="C8" s="160">
        <f>'schema calcolo'!G29</f>
        <v>41.566679977514653</v>
      </c>
      <c r="D8" s="294">
        <v>1.2</v>
      </c>
      <c r="E8" s="161" t="s">
        <v>14</v>
      </c>
      <c r="F8" s="157">
        <f>C8*D8</f>
        <v>49.880015973017585</v>
      </c>
    </row>
    <row r="9" spans="1:7" ht="116.85" customHeight="1">
      <c r="A9" s="293"/>
      <c r="B9" s="298"/>
      <c r="C9" s="160">
        <f>'schema calcolo'!G30</f>
        <v>13.85555999250488</v>
      </c>
      <c r="D9" s="294"/>
      <c r="E9" s="161" t="s">
        <v>17</v>
      </c>
      <c r="F9" s="157">
        <f>C9*D8</f>
        <v>16.626671991005853</v>
      </c>
    </row>
    <row r="10" spans="1:7" ht="35.1" customHeight="1">
      <c r="A10" s="293" t="s">
        <v>229</v>
      </c>
      <c r="B10" s="293" t="s">
        <v>230</v>
      </c>
      <c r="C10" s="292">
        <f>SUM(C8+C9)</f>
        <v>55.422239970019533</v>
      </c>
      <c r="D10" s="294">
        <v>1</v>
      </c>
      <c r="E10" s="291" t="s">
        <v>231</v>
      </c>
      <c r="F10" s="292">
        <f>C10*D10</f>
        <v>55.422239970019533</v>
      </c>
    </row>
    <row r="11" spans="1:7" ht="142.69999999999999" customHeight="1">
      <c r="A11" s="293"/>
      <c r="B11" s="293"/>
      <c r="C11" s="292"/>
      <c r="D11" s="294"/>
      <c r="E11" s="291"/>
      <c r="F11" s="292"/>
    </row>
    <row r="13" spans="1:7">
      <c r="A13" s="159"/>
    </row>
    <row r="14" spans="1:7" s="150" customFormat="1" ht="72.75" customHeight="1">
      <c r="A14" s="149" t="s">
        <v>208</v>
      </c>
      <c r="B14" s="149" t="s">
        <v>195</v>
      </c>
      <c r="C14" s="149" t="s">
        <v>196</v>
      </c>
      <c r="D14" s="149" t="s">
        <v>227</v>
      </c>
      <c r="E14" s="296" t="s">
        <v>225</v>
      </c>
      <c r="F14" s="296"/>
    </row>
    <row r="15" spans="1:7" ht="35.1" customHeight="1">
      <c r="A15" s="293" t="s">
        <v>46</v>
      </c>
      <c r="B15" s="293" t="s">
        <v>200</v>
      </c>
      <c r="C15" s="160">
        <f>'schema calcolo'!G29</f>
        <v>41.566679977514653</v>
      </c>
      <c r="D15" s="294">
        <v>0.3</v>
      </c>
      <c r="E15" s="161" t="s">
        <v>14</v>
      </c>
      <c r="F15" s="157">
        <f>C15*D15*0.7</f>
        <v>8.7290027952780775</v>
      </c>
    </row>
    <row r="16" spans="1:7" ht="130.15" customHeight="1">
      <c r="A16" s="293"/>
      <c r="B16" s="293"/>
      <c r="C16" s="160">
        <f>'schema calcolo'!G30</f>
        <v>13.85555999250488</v>
      </c>
      <c r="D16" s="294"/>
      <c r="E16" s="161" t="s">
        <v>17</v>
      </c>
      <c r="F16" s="157">
        <f>C16*D15*0.7</f>
        <v>2.9096675984260241</v>
      </c>
    </row>
    <row r="17" spans="1:6" ht="35.1" customHeight="1">
      <c r="A17" s="293" t="s">
        <v>47</v>
      </c>
      <c r="B17" s="293" t="s">
        <v>200</v>
      </c>
      <c r="C17" s="162">
        <f>'schema calcolo'!G29</f>
        <v>41.566679977514653</v>
      </c>
      <c r="D17" s="294">
        <v>0.8</v>
      </c>
      <c r="E17" s="161" t="s">
        <v>14</v>
      </c>
      <c r="F17" s="157">
        <f>C17*D17*0.7</f>
        <v>23.277340787408203</v>
      </c>
    </row>
    <row r="18" spans="1:6" ht="35.1" customHeight="1">
      <c r="A18" s="293"/>
      <c r="B18" s="293"/>
      <c r="C18" s="162">
        <f>'schema calcolo'!G30</f>
        <v>13.85555999250488</v>
      </c>
      <c r="D18" s="294"/>
      <c r="E18" s="161" t="s">
        <v>17</v>
      </c>
      <c r="F18" s="157">
        <f>C18*D17*0.7</f>
        <v>7.7591135958027326</v>
      </c>
    </row>
    <row r="19" spans="1:6" ht="35.1" customHeight="1">
      <c r="A19" s="293" t="s">
        <v>29</v>
      </c>
      <c r="B19" s="298" t="s">
        <v>214</v>
      </c>
      <c r="C19" s="162">
        <f>'schema calcolo'!G29</f>
        <v>41.566679977514653</v>
      </c>
      <c r="D19" s="294">
        <v>1.2</v>
      </c>
      <c r="E19" s="161" t="s">
        <v>14</v>
      </c>
      <c r="F19" s="157">
        <f>C19*D19*0.7</f>
        <v>34.91601118111231</v>
      </c>
    </row>
    <row r="20" spans="1:6" ht="113.65" customHeight="1">
      <c r="A20" s="293"/>
      <c r="B20" s="298"/>
      <c r="C20" s="162">
        <f>'schema calcolo'!G30</f>
        <v>13.85555999250488</v>
      </c>
      <c r="D20" s="294"/>
      <c r="E20" s="161" t="s">
        <v>17</v>
      </c>
      <c r="F20" s="157">
        <f>C20*D19*0.7</f>
        <v>11.638670393704096</v>
      </c>
    </row>
    <row r="21" spans="1:6" ht="171.6" customHeight="1">
      <c r="A21" s="151" t="s">
        <v>229</v>
      </c>
      <c r="B21" s="151" t="s">
        <v>230</v>
      </c>
      <c r="C21" s="157">
        <f>SUM(C19+C20)</f>
        <v>55.422239970019533</v>
      </c>
      <c r="D21" s="153">
        <v>1</v>
      </c>
      <c r="E21" s="158" t="s">
        <v>50</v>
      </c>
      <c r="F21" s="157">
        <f>C21*D21*0.7</f>
        <v>38.795567979013668</v>
      </c>
    </row>
  </sheetData>
  <sheetProtection password="E8DC" sheet="1"/>
  <mergeCells count="27">
    <mergeCell ref="A6:A7"/>
    <mergeCell ref="B6:B7"/>
    <mergeCell ref="D6:D7"/>
    <mergeCell ref="A1:F1"/>
    <mergeCell ref="E3:F3"/>
    <mergeCell ref="A4:A5"/>
    <mergeCell ref="B4:B5"/>
    <mergeCell ref="D4:D5"/>
    <mergeCell ref="A8:A9"/>
    <mergeCell ref="B8:B9"/>
    <mergeCell ref="D8:D9"/>
    <mergeCell ref="A10:A11"/>
    <mergeCell ref="B10:B11"/>
    <mergeCell ref="C10:C11"/>
    <mergeCell ref="D10:D11"/>
    <mergeCell ref="E10:E11"/>
    <mergeCell ref="F10:F11"/>
    <mergeCell ref="E14:F14"/>
    <mergeCell ref="A15:A16"/>
    <mergeCell ref="B15:B16"/>
    <mergeCell ref="D15:D16"/>
    <mergeCell ref="A17:A18"/>
    <mergeCell ref="B17:B18"/>
    <mergeCell ref="D17:D18"/>
    <mergeCell ref="A19:A20"/>
    <mergeCell ref="B19:B20"/>
    <mergeCell ref="D19:D20"/>
  </mergeCells>
  <printOptions horizontalCentered="1"/>
  <pageMargins left="0.31527777777777777" right="0.39374999999999999" top="0.98680555555555549" bottom="0.47222222222222221" header="0.31527777777777777" footer="0.51180555555555551"/>
  <pageSetup paperSize="9" firstPageNumber="0" orientation="portrait" horizontalDpi="300" verticalDpi="300"/>
  <headerFooter alignWithMargins="0">
    <oddHeader>&amp;CCOMUNE DI GREVE IN CHIANTI  
Settore 5 - Servizi di Gestione del territorio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7"/>
  <sheetViews>
    <sheetView zoomScale="90" zoomScaleNormal="90" workbookViewId="0">
      <selection activeCell="H14" sqref="H14"/>
    </sheetView>
  </sheetViews>
  <sheetFormatPr defaultColWidth="9" defaultRowHeight="15.75"/>
  <cols>
    <col min="1" max="1" width="41.42578125" style="9" customWidth="1"/>
    <col min="2" max="2" width="21.5703125" style="9" customWidth="1"/>
    <col min="3" max="3" width="18.85546875" style="9" customWidth="1"/>
    <col min="4" max="4" width="6.140625" style="9" customWidth="1"/>
    <col min="5" max="5" width="16.85546875" style="9" customWidth="1"/>
    <col min="6" max="6" width="23.42578125" style="9" customWidth="1"/>
    <col min="7" max="7" width="17.7109375" style="9" customWidth="1"/>
    <col min="8" max="8" width="35.140625" style="9" customWidth="1"/>
    <col min="9" max="9" width="15.85546875" style="9" customWidth="1"/>
    <col min="10" max="16384" width="9" style="9"/>
  </cols>
  <sheetData>
    <row r="1" spans="1:9">
      <c r="A1" s="289" t="s">
        <v>232</v>
      </c>
      <c r="B1" s="289"/>
      <c r="C1" s="289"/>
      <c r="D1" s="289"/>
      <c r="E1" s="289"/>
      <c r="F1" s="289"/>
      <c r="G1" s="289"/>
      <c r="H1" s="169"/>
    </row>
    <row r="3" spans="1:9" s="142" customFormat="1" ht="56.65" customHeight="1">
      <c r="A3" s="64" t="s">
        <v>208</v>
      </c>
      <c r="B3" s="64" t="s">
        <v>195</v>
      </c>
      <c r="C3" s="263" t="s">
        <v>196</v>
      </c>
      <c r="D3" s="263"/>
      <c r="E3" s="64" t="s">
        <v>220</v>
      </c>
      <c r="F3" s="263" t="s">
        <v>233</v>
      </c>
      <c r="G3" s="263"/>
      <c r="H3" s="263" t="s">
        <v>234</v>
      </c>
      <c r="I3" s="263"/>
    </row>
    <row r="4" spans="1:9" ht="35.1" customHeight="1">
      <c r="A4" s="254" t="s">
        <v>235</v>
      </c>
      <c r="B4" s="254" t="s">
        <v>236</v>
      </c>
      <c r="C4" s="170">
        <f>I4/1.5</f>
        <v>14.701487999999999</v>
      </c>
      <c r="D4" s="144">
        <v>1.5</v>
      </c>
      <c r="E4" s="302"/>
      <c r="F4" s="131" t="s">
        <v>237</v>
      </c>
      <c r="G4" s="171">
        <v>21.96</v>
      </c>
      <c r="H4" s="127" t="s">
        <v>237</v>
      </c>
      <c r="I4" s="172">
        <f>G4*1.0042</f>
        <v>22.052232</v>
      </c>
    </row>
    <row r="5" spans="1:9" ht="35.1" customHeight="1">
      <c r="A5" s="254"/>
      <c r="B5" s="254"/>
      <c r="C5" s="170">
        <f>I5/1.3</f>
        <v>25.695933076923076</v>
      </c>
      <c r="D5" s="144">
        <v>1.3</v>
      </c>
      <c r="E5" s="302"/>
      <c r="F5" s="131" t="s">
        <v>238</v>
      </c>
      <c r="G5" s="171">
        <v>33.265000000000001</v>
      </c>
      <c r="H5" s="127" t="s">
        <v>238</v>
      </c>
      <c r="I5" s="172">
        <f>G5*1.0042</f>
        <v>33.404713000000001</v>
      </c>
    </row>
    <row r="6" spans="1:9" ht="35.1" customHeight="1">
      <c r="A6" s="254" t="s">
        <v>239</v>
      </c>
      <c r="B6" s="254" t="s">
        <v>236</v>
      </c>
      <c r="C6" s="170">
        <f>I6/1.5</f>
        <v>1322.5106465333333</v>
      </c>
      <c r="D6" s="144">
        <v>1.5</v>
      </c>
      <c r="E6" s="301" t="s">
        <v>240</v>
      </c>
      <c r="F6" s="131" t="s">
        <v>241</v>
      </c>
      <c r="G6" s="171">
        <v>1975.4690000000001</v>
      </c>
      <c r="H6" s="127" t="s">
        <v>241</v>
      </c>
      <c r="I6" s="172">
        <f>G6*1.0042</f>
        <v>1983.7659698</v>
      </c>
    </row>
    <row r="7" spans="1:9" ht="35.1" customHeight="1">
      <c r="A7" s="254"/>
      <c r="B7" s="254"/>
      <c r="C7" s="170">
        <f>I7/1.3</f>
        <v>2607.9344361538465</v>
      </c>
      <c r="D7" s="144">
        <v>1.3</v>
      </c>
      <c r="E7" s="301"/>
      <c r="F7" s="131" t="s">
        <v>242</v>
      </c>
      <c r="G7" s="171">
        <v>3376.1350000000002</v>
      </c>
      <c r="H7" s="127" t="s">
        <v>242</v>
      </c>
      <c r="I7" s="172">
        <f>G7*1.0042</f>
        <v>3390.3147670000003</v>
      </c>
    </row>
    <row r="8" spans="1:9" ht="35.1" customHeight="1">
      <c r="C8" s="173"/>
      <c r="D8" s="173"/>
      <c r="E8" s="173"/>
      <c r="F8" s="173"/>
      <c r="G8" s="173"/>
      <c r="H8" s="173"/>
      <c r="I8" s="173"/>
    </row>
    <row r="9" spans="1:9" ht="42" customHeight="1">
      <c r="A9" s="254" t="s">
        <v>20</v>
      </c>
      <c r="B9" s="254" t="s">
        <v>236</v>
      </c>
      <c r="C9" s="300">
        <f>'schema calcolo'!G5</f>
        <v>17.81429141893485</v>
      </c>
      <c r="D9" s="300"/>
      <c r="E9" s="285">
        <v>1</v>
      </c>
      <c r="F9" s="131" t="s">
        <v>237</v>
      </c>
      <c r="G9" s="171">
        <v>17.739999999999998</v>
      </c>
      <c r="H9" s="174" t="s">
        <v>237</v>
      </c>
      <c r="I9" s="175">
        <f>C9*E9</f>
        <v>17.81429141893485</v>
      </c>
    </row>
    <row r="10" spans="1:9" ht="191.45" customHeight="1">
      <c r="A10" s="254"/>
      <c r="B10" s="254"/>
      <c r="C10" s="300">
        <f>'schema calcolo'!G6</f>
        <v>51.463508543589562</v>
      </c>
      <c r="D10" s="300"/>
      <c r="E10" s="285"/>
      <c r="F10" s="131" t="s">
        <v>238</v>
      </c>
      <c r="G10" s="176">
        <v>51.247999999999998</v>
      </c>
      <c r="H10" s="174" t="s">
        <v>243</v>
      </c>
      <c r="I10" s="175">
        <f>C10*E9</f>
        <v>51.463508543589562</v>
      </c>
    </row>
    <row r="11" spans="1:9" ht="37.5" customHeight="1">
      <c r="A11" s="254" t="s">
        <v>244</v>
      </c>
      <c r="B11" s="254" t="s">
        <v>245</v>
      </c>
      <c r="C11" s="300">
        <f>'schema calcolo'!G5</f>
        <v>17.81429141893485</v>
      </c>
      <c r="D11" s="300"/>
      <c r="E11" s="285">
        <v>1.2</v>
      </c>
      <c r="F11" s="131" t="s">
        <v>237</v>
      </c>
      <c r="G11" s="171">
        <v>21.288</v>
      </c>
      <c r="H11" s="174" t="s">
        <v>237</v>
      </c>
      <c r="I11" s="175">
        <f>C11*E11</f>
        <v>21.37714970272182</v>
      </c>
    </row>
    <row r="12" spans="1:9" ht="35.1" customHeight="1">
      <c r="A12" s="254"/>
      <c r="B12" s="254"/>
      <c r="C12" s="300">
        <f>'schema calcolo'!G6</f>
        <v>51.463508543589562</v>
      </c>
      <c r="D12" s="300"/>
      <c r="E12" s="285"/>
      <c r="F12" s="131" t="s">
        <v>238</v>
      </c>
      <c r="G12" s="176">
        <v>61.497999999999998</v>
      </c>
      <c r="H12" s="174" t="s">
        <v>243</v>
      </c>
      <c r="I12" s="175">
        <f>C12*E11</f>
        <v>61.756210252307469</v>
      </c>
    </row>
    <row r="13" spans="1:9" ht="35.1" customHeight="1">
      <c r="A13" s="254" t="s">
        <v>40</v>
      </c>
      <c r="B13" s="254" t="s">
        <v>246</v>
      </c>
      <c r="C13" s="300">
        <f>'schema calcolo'!G5</f>
        <v>17.81429141893485</v>
      </c>
      <c r="D13" s="300"/>
      <c r="E13" s="285">
        <v>0.8</v>
      </c>
      <c r="F13" s="131" t="s">
        <v>237</v>
      </c>
      <c r="G13" s="176">
        <v>14.192</v>
      </c>
      <c r="H13" s="174" t="s">
        <v>237</v>
      </c>
      <c r="I13" s="175">
        <f>C13*E13</f>
        <v>14.251433135147881</v>
      </c>
    </row>
    <row r="14" spans="1:9" ht="56.45" customHeight="1">
      <c r="A14" s="254"/>
      <c r="B14" s="254"/>
      <c r="C14" s="300">
        <f>'schema calcolo'!G6</f>
        <v>51.463508543589562</v>
      </c>
      <c r="D14" s="300"/>
      <c r="E14" s="285"/>
      <c r="F14" s="131" t="s">
        <v>238</v>
      </c>
      <c r="G14" s="176">
        <v>40.999000000000002</v>
      </c>
      <c r="H14" s="174" t="s">
        <v>243</v>
      </c>
      <c r="I14" s="175">
        <f>C14*E13</f>
        <v>41.170806834871655</v>
      </c>
    </row>
    <row r="16" spans="1:9">
      <c r="A16" s="177" t="s">
        <v>247</v>
      </c>
    </row>
    <row r="17" spans="1:1">
      <c r="A17" s="177" t="s">
        <v>248</v>
      </c>
    </row>
  </sheetData>
  <sheetProtection password="E8DC" sheet="1"/>
  <mergeCells count="25">
    <mergeCell ref="A1:G1"/>
    <mergeCell ref="C3:D3"/>
    <mergeCell ref="F3:G3"/>
    <mergeCell ref="H3:I3"/>
    <mergeCell ref="A4:A5"/>
    <mergeCell ref="B4:B5"/>
    <mergeCell ref="E4:E5"/>
    <mergeCell ref="A6:A7"/>
    <mergeCell ref="B6:B7"/>
    <mergeCell ref="E6:E7"/>
    <mergeCell ref="A9:A10"/>
    <mergeCell ref="B9:B10"/>
    <mergeCell ref="C9:D9"/>
    <mergeCell ref="E9:E10"/>
    <mergeCell ref="C10:D10"/>
    <mergeCell ref="A13:A14"/>
    <mergeCell ref="B13:B14"/>
    <mergeCell ref="C13:D13"/>
    <mergeCell ref="E13:E14"/>
    <mergeCell ref="C14:D14"/>
    <mergeCell ref="A11:A12"/>
    <mergeCell ref="B11:B12"/>
    <mergeCell ref="C11:D11"/>
    <mergeCell ref="E11:E12"/>
    <mergeCell ref="C12:D12"/>
  </mergeCells>
  <printOptions horizontalCentered="1"/>
  <pageMargins left="0.31527777777777777" right="0.39374999999999999" top="0.98680555555555549" bottom="0.47222222222222221" header="0.31527777777777777" footer="0.51180555555555551"/>
  <pageSetup paperSize="9" firstPageNumber="0" orientation="portrait" horizontalDpi="300" verticalDpi="300"/>
  <headerFooter alignWithMargins="0">
    <oddHeader>&amp;CCOMUNE DI GREVE IN CHIANTI  
Settore 5 - Servizi di Gestione del territorio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87"/>
  <sheetViews>
    <sheetView topLeftCell="A4" workbookViewId="0">
      <selection activeCell="G5" sqref="G5"/>
    </sheetView>
  </sheetViews>
  <sheetFormatPr defaultColWidth="22.85546875" defaultRowHeight="30.75" customHeight="1"/>
  <cols>
    <col min="1" max="1" width="22.85546875" style="148"/>
    <col min="2" max="2" width="16.7109375" style="178" customWidth="1"/>
    <col min="3" max="3" width="22.85546875" style="178"/>
    <col min="4" max="4" width="18.7109375" style="148" customWidth="1"/>
    <col min="5" max="5" width="29" style="148" customWidth="1"/>
    <col min="6" max="6" width="28" style="148" customWidth="1"/>
    <col min="7" max="7" width="30.28515625" style="148" customWidth="1"/>
    <col min="8" max="8" width="11.140625" style="148" customWidth="1"/>
    <col min="9" max="16384" width="22.85546875" style="148"/>
  </cols>
  <sheetData>
    <row r="1" spans="1:7" ht="30.75" customHeight="1">
      <c r="A1" s="307" t="s">
        <v>249</v>
      </c>
      <c r="B1" s="307"/>
      <c r="C1" s="307"/>
      <c r="D1" s="307"/>
      <c r="E1" s="307"/>
      <c r="F1" s="307"/>
      <c r="G1" s="307"/>
    </row>
    <row r="3" spans="1:7" ht="30.75" customHeight="1">
      <c r="A3" s="313" t="s">
        <v>12</v>
      </c>
      <c r="B3" s="313"/>
      <c r="C3" s="313"/>
      <c r="D3" s="313"/>
      <c r="E3" s="313"/>
      <c r="F3" s="313"/>
      <c r="G3" s="313"/>
    </row>
    <row r="4" spans="1:7" ht="12.75" customHeight="1">
      <c r="A4" s="296" t="s">
        <v>250</v>
      </c>
      <c r="B4" s="296"/>
      <c r="C4" s="149" t="s">
        <v>251</v>
      </c>
      <c r="D4" s="149" t="s">
        <v>252</v>
      </c>
      <c r="E4" s="149" t="s">
        <v>253</v>
      </c>
      <c r="F4" s="149" t="s">
        <v>254</v>
      </c>
      <c r="G4" s="149" t="s">
        <v>255</v>
      </c>
    </row>
    <row r="5" spans="1:7" s="184" customFormat="1" ht="30.75" customHeight="1">
      <c r="A5" s="179" t="s">
        <v>256</v>
      </c>
      <c r="B5" s="180">
        <v>9</v>
      </c>
      <c r="C5" s="181">
        <f>B5*1.036*1.115*1.002*1.009*1.004*1.003*1.002*0.991*1.016*1.1034</f>
        <v>11.782534753434387</v>
      </c>
      <c r="D5" s="149">
        <v>1.0042</v>
      </c>
      <c r="E5" s="149">
        <v>0.94099999999999995</v>
      </c>
      <c r="F5" s="182">
        <v>1.6</v>
      </c>
      <c r="G5" s="183">
        <f>C5*D5*E5*F5</f>
        <v>17.81429141893485</v>
      </c>
    </row>
    <row r="6" spans="1:7" s="184" customFormat="1" ht="30.75" customHeight="1">
      <c r="A6" s="179" t="s">
        <v>257</v>
      </c>
      <c r="B6" s="180">
        <v>26</v>
      </c>
      <c r="C6" s="181">
        <f>B6*1.036*1.115*1.002*1.009*1.004*1.003*1.002*0.991*1.016*1.1034</f>
        <v>34.03843373214378</v>
      </c>
      <c r="D6" s="149">
        <v>1.0042</v>
      </c>
      <c r="E6" s="149">
        <v>0.94099999999999995</v>
      </c>
      <c r="F6" s="182">
        <v>1.6</v>
      </c>
      <c r="G6" s="183">
        <f>C6*D6*E6*F6</f>
        <v>51.463508543589562</v>
      </c>
    </row>
    <row r="10" spans="1:7" s="184" customFormat="1" ht="30.75" customHeight="1">
      <c r="A10" s="313" t="s">
        <v>258</v>
      </c>
      <c r="B10" s="313"/>
      <c r="C10" s="313"/>
      <c r="D10" s="313"/>
      <c r="E10" s="313"/>
      <c r="F10" s="313"/>
      <c r="G10" s="313"/>
    </row>
    <row r="11" spans="1:7" ht="12.75" customHeight="1">
      <c r="A11" s="296" t="s">
        <v>250</v>
      </c>
      <c r="B11" s="296"/>
      <c r="C11" s="149" t="s">
        <v>251</v>
      </c>
      <c r="D11" s="149" t="s">
        <v>252</v>
      </c>
      <c r="E11" s="149" t="s">
        <v>253</v>
      </c>
      <c r="F11" s="149" t="s">
        <v>254</v>
      </c>
      <c r="G11" s="149" t="s">
        <v>255</v>
      </c>
    </row>
    <row r="12" spans="1:7" s="184" customFormat="1" ht="30.75" customHeight="1">
      <c r="A12" s="179" t="s">
        <v>256</v>
      </c>
      <c r="B12" s="180">
        <v>12</v>
      </c>
      <c r="C12" s="181">
        <f>B12*1.036*1.115*1.002*1.009*1.004*1.003*1.002*0.991*1.016*1.1034</f>
        <v>15.710046337912516</v>
      </c>
      <c r="D12" s="149">
        <v>1.0042</v>
      </c>
      <c r="E12" s="149">
        <v>0.94099999999999995</v>
      </c>
      <c r="F12" s="182">
        <v>1.6</v>
      </c>
      <c r="G12" s="183">
        <f>C12*D12*E12*F12</f>
        <v>23.752388558579799</v>
      </c>
    </row>
    <row r="13" spans="1:7" s="184" customFormat="1" ht="30.75" customHeight="1">
      <c r="A13" s="179" t="s">
        <v>257</v>
      </c>
      <c r="B13" s="180">
        <v>11</v>
      </c>
      <c r="C13" s="181">
        <f>B13*1.036*1.115*1.002*1.009*1.004*1.003*1.002*0.991*1.016*1.1034</f>
        <v>14.40087580975314</v>
      </c>
      <c r="D13" s="149">
        <v>1.0042</v>
      </c>
      <c r="E13" s="149">
        <v>0.94099999999999995</v>
      </c>
      <c r="F13" s="182">
        <v>1.6</v>
      </c>
      <c r="G13" s="183">
        <f>C13*D13*E13*F13</f>
        <v>21.773022845364821</v>
      </c>
    </row>
    <row r="18" spans="1:7" ht="30.75" customHeight="1">
      <c r="A18" s="313" t="s">
        <v>259</v>
      </c>
      <c r="B18" s="313"/>
      <c r="C18" s="313"/>
      <c r="D18" s="313"/>
      <c r="E18" s="313"/>
      <c r="F18" s="313"/>
      <c r="G18" s="313"/>
    </row>
    <row r="19" spans="1:7" ht="12.75" customHeight="1">
      <c r="A19" s="296" t="s">
        <v>250</v>
      </c>
      <c r="B19" s="296"/>
      <c r="C19" s="149" t="s">
        <v>251</v>
      </c>
      <c r="D19" s="149" t="s">
        <v>252</v>
      </c>
      <c r="E19" s="149" t="s">
        <v>253</v>
      </c>
      <c r="F19" s="149" t="s">
        <v>254</v>
      </c>
      <c r="G19" s="149" t="s">
        <v>255</v>
      </c>
    </row>
    <row r="20" spans="1:7" s="184" customFormat="1" ht="30.75" customHeight="1">
      <c r="A20" s="179" t="s">
        <v>256</v>
      </c>
      <c r="B20" s="180">
        <v>12</v>
      </c>
      <c r="C20" s="181">
        <f>B20*1.036*1.115*1.002*1.009*1.004*1.003*1.002*0.991*1.016*1.1034</f>
        <v>15.710046337912516</v>
      </c>
      <c r="D20" s="149">
        <v>1.0042</v>
      </c>
      <c r="E20" s="149">
        <v>0.94099999999999995</v>
      </c>
      <c r="F20" s="182">
        <v>1.6</v>
      </c>
      <c r="G20" s="183">
        <f>C20*D20*E20*F20</f>
        <v>23.752388558579799</v>
      </c>
    </row>
    <row r="21" spans="1:7" s="184" customFormat="1" ht="30.75" customHeight="1">
      <c r="A21" s="179" t="s">
        <v>257</v>
      </c>
      <c r="B21" s="180">
        <v>6</v>
      </c>
      <c r="C21" s="181">
        <f>B21*1.036*1.115*1.002*1.009*1.004*1.003*1.002*0.991*1.016*1.1034</f>
        <v>7.855023168956258</v>
      </c>
      <c r="D21" s="149">
        <v>1.0042</v>
      </c>
      <c r="E21" s="149">
        <v>0.94099999999999995</v>
      </c>
      <c r="F21" s="182">
        <v>1.6</v>
      </c>
      <c r="G21" s="183">
        <f>C21*D21*E21*F21</f>
        <v>11.8761942792899</v>
      </c>
    </row>
    <row r="27" spans="1:7" ht="30.75" customHeight="1">
      <c r="A27" s="313" t="s">
        <v>28</v>
      </c>
      <c r="B27" s="313"/>
      <c r="C27" s="313"/>
      <c r="D27" s="313"/>
      <c r="E27" s="313"/>
      <c r="F27" s="313"/>
      <c r="G27" s="313"/>
    </row>
    <row r="28" spans="1:7" ht="12.75" customHeight="1">
      <c r="A28" s="296" t="s">
        <v>250</v>
      </c>
      <c r="B28" s="296"/>
      <c r="C28" s="149" t="s">
        <v>251</v>
      </c>
      <c r="D28" s="149" t="s">
        <v>252</v>
      </c>
      <c r="E28" s="149" t="s">
        <v>253</v>
      </c>
      <c r="F28" s="149" t="s">
        <v>254</v>
      </c>
      <c r="G28" s="149" t="s">
        <v>255</v>
      </c>
    </row>
    <row r="29" spans="1:7" s="184" customFormat="1" ht="30.75" customHeight="1">
      <c r="A29" s="179" t="s">
        <v>256</v>
      </c>
      <c r="B29" s="180">
        <v>21</v>
      </c>
      <c r="C29" s="181">
        <f>B29*1.036*1.115*1.002*1.009*1.004*1.003*1.002*0.991*1.016*1.1034</f>
        <v>27.492581091346906</v>
      </c>
      <c r="D29" s="149">
        <v>1.0042</v>
      </c>
      <c r="E29" s="149">
        <v>0.94099999999999995</v>
      </c>
      <c r="F29" s="182">
        <v>1.6</v>
      </c>
      <c r="G29" s="183">
        <f>C29*D29*E29*F29</f>
        <v>41.566679977514653</v>
      </c>
    </row>
    <row r="30" spans="1:7" s="184" customFormat="1" ht="30.75" customHeight="1">
      <c r="A30" s="179" t="s">
        <v>257</v>
      </c>
      <c r="B30" s="180">
        <v>7</v>
      </c>
      <c r="C30" s="181">
        <f>B30*1.036*1.115*1.002*1.009*1.004*1.003*1.002*0.991*1.016*1.1034</f>
        <v>9.1641936971156337</v>
      </c>
      <c r="D30" s="149">
        <v>1.0042</v>
      </c>
      <c r="E30" s="149">
        <v>0.94099999999999995</v>
      </c>
      <c r="F30" s="182">
        <v>1.6</v>
      </c>
      <c r="G30" s="183">
        <f>C30*D30*E30*F30</f>
        <v>13.85555999250488</v>
      </c>
    </row>
    <row r="36" spans="1:7" ht="30.75" customHeight="1">
      <c r="A36" s="307" t="s">
        <v>260</v>
      </c>
      <c r="B36" s="307"/>
      <c r="C36" s="307"/>
      <c r="D36" s="307"/>
      <c r="E36" s="307"/>
      <c r="F36" s="307"/>
      <c r="G36" s="307"/>
    </row>
    <row r="37" spans="1:7" ht="26.45" customHeight="1">
      <c r="A37" s="304" t="s">
        <v>261</v>
      </c>
      <c r="B37" s="304"/>
      <c r="C37" s="304"/>
      <c r="D37" s="304"/>
      <c r="E37" s="304"/>
      <c r="F37" s="304"/>
      <c r="G37" s="304"/>
    </row>
    <row r="38" spans="1:7" ht="12.4" customHeight="1">
      <c r="A38" s="304"/>
      <c r="B38" s="304"/>
      <c r="C38" s="304"/>
      <c r="D38" s="304"/>
      <c r="E38" s="304"/>
      <c r="F38" s="304"/>
      <c r="G38" s="304"/>
    </row>
    <row r="39" spans="1:7" ht="12.4" customHeight="1">
      <c r="A39" s="304"/>
      <c r="B39" s="304"/>
      <c r="C39" s="304"/>
      <c r="D39" s="304"/>
      <c r="E39" s="304"/>
      <c r="F39" s="304"/>
      <c r="G39" s="304"/>
    </row>
    <row r="40" spans="1:7" ht="14.1" customHeight="1">
      <c r="A40" s="304"/>
      <c r="B40" s="304"/>
      <c r="C40" s="304"/>
      <c r="D40" s="304"/>
      <c r="E40" s="304"/>
      <c r="F40" s="304"/>
      <c r="G40" s="304"/>
    </row>
    <row r="42" spans="1:7" ht="8.25" customHeight="1"/>
    <row r="44" spans="1:7" ht="30.75" customHeight="1">
      <c r="A44" s="314" t="s">
        <v>262</v>
      </c>
      <c r="B44" s="314"/>
      <c r="C44" s="314"/>
      <c r="D44" s="314"/>
      <c r="E44" s="314"/>
      <c r="F44" s="314"/>
      <c r="G44" s="314"/>
    </row>
    <row r="45" spans="1:7" ht="37.35" customHeight="1">
      <c r="A45" s="296" t="s">
        <v>263</v>
      </c>
      <c r="B45" s="296" t="s">
        <v>264</v>
      </c>
      <c r="C45" s="296"/>
      <c r="D45" s="296" t="s">
        <v>265</v>
      </c>
      <c r="E45" s="296"/>
      <c r="F45" s="296"/>
      <c r="G45" s="296"/>
    </row>
    <row r="46" spans="1:7" ht="24" customHeight="1">
      <c r="A46" s="296"/>
      <c r="B46" s="296"/>
      <c r="C46" s="296"/>
      <c r="D46" s="296"/>
      <c r="E46" s="296"/>
      <c r="F46" s="296"/>
      <c r="G46" s="296"/>
    </row>
    <row r="47" spans="1:7" ht="19.899999999999999" customHeight="1">
      <c r="A47" s="151">
        <v>281.18</v>
      </c>
      <c r="B47" s="296">
        <v>0.99430000000000007</v>
      </c>
      <c r="C47" s="296"/>
      <c r="D47" s="312">
        <f>A47*B47</f>
        <v>279.57727400000005</v>
      </c>
      <c r="E47" s="312"/>
      <c r="F47" s="312"/>
      <c r="G47" s="312"/>
    </row>
    <row r="48" spans="1:7" ht="30.75" customHeight="1">
      <c r="A48" s="303" t="s">
        <v>12</v>
      </c>
      <c r="B48" s="303"/>
      <c r="C48" s="303"/>
      <c r="D48" s="303"/>
      <c r="E48" s="303"/>
      <c r="F48" s="303"/>
      <c r="G48" s="303"/>
    </row>
    <row r="50" spans="1:7" ht="30.75" customHeight="1">
      <c r="A50" s="296" t="s">
        <v>266</v>
      </c>
      <c r="B50" s="296"/>
      <c r="C50" s="296"/>
      <c r="D50" s="296"/>
      <c r="E50" s="296"/>
      <c r="F50" s="296" t="s">
        <v>267</v>
      </c>
      <c r="G50" s="296"/>
    </row>
    <row r="51" spans="1:7" ht="30.75" customHeight="1">
      <c r="A51" s="311" t="s">
        <v>268</v>
      </c>
      <c r="B51" s="311"/>
      <c r="C51" s="311"/>
      <c r="D51" s="311"/>
      <c r="E51" s="311"/>
      <c r="F51" s="311"/>
      <c r="G51" s="311"/>
    </row>
    <row r="52" spans="1:7" ht="30.75" customHeight="1">
      <c r="A52" s="310" t="s">
        <v>269</v>
      </c>
      <c r="B52" s="310"/>
      <c r="C52" s="310"/>
      <c r="D52" s="310"/>
      <c r="E52" s="310"/>
      <c r="F52" s="309"/>
      <c r="G52" s="309"/>
    </row>
    <row r="53" spans="1:7" ht="30.75" customHeight="1">
      <c r="A53" s="308" t="s">
        <v>270</v>
      </c>
      <c r="B53" s="308"/>
      <c r="C53" s="308"/>
      <c r="D53" s="308"/>
      <c r="E53" s="308"/>
      <c r="F53" s="309">
        <v>0.08</v>
      </c>
      <c r="G53" s="309"/>
    </row>
    <row r="54" spans="1:7" ht="30.75" customHeight="1">
      <c r="A54" s="308" t="s">
        <v>271</v>
      </c>
      <c r="B54" s="308"/>
      <c r="C54" s="308"/>
      <c r="D54" s="308"/>
      <c r="E54" s="308"/>
      <c r="F54" s="309">
        <v>7.0000000000000007E-2</v>
      </c>
      <c r="G54" s="309"/>
    </row>
    <row r="55" spans="1:7" ht="30.75" customHeight="1">
      <c r="A55" s="308" t="s">
        <v>272</v>
      </c>
      <c r="B55" s="308"/>
      <c r="C55" s="308"/>
      <c r="D55" s="308"/>
      <c r="E55" s="308"/>
      <c r="F55" s="309">
        <v>7.0000000000000007E-2</v>
      </c>
      <c r="G55" s="309"/>
    </row>
    <row r="56" spans="1:7" ht="30.75" customHeight="1">
      <c r="A56" s="308" t="s">
        <v>273</v>
      </c>
      <c r="B56" s="308"/>
      <c r="C56" s="308"/>
      <c r="D56" s="308"/>
      <c r="E56" s="308"/>
      <c r="F56" s="309">
        <v>0.06</v>
      </c>
      <c r="G56" s="309"/>
    </row>
    <row r="57" spans="1:7" ht="30.75" customHeight="1">
      <c r="A57" s="308" t="s">
        <v>274</v>
      </c>
      <c r="B57" s="308"/>
      <c r="C57" s="308"/>
      <c r="D57" s="308"/>
      <c r="E57" s="308"/>
      <c r="F57" s="309">
        <v>0.06</v>
      </c>
      <c r="G57" s="309"/>
    </row>
    <row r="58" spans="1:7" ht="30.75" customHeight="1">
      <c r="A58" s="310" t="s">
        <v>275</v>
      </c>
      <c r="B58" s="310"/>
      <c r="C58" s="310"/>
      <c r="D58" s="310"/>
      <c r="E58" s="310"/>
      <c r="F58" s="309">
        <v>0.1</v>
      </c>
      <c r="G58" s="309"/>
    </row>
    <row r="61" spans="1:7" ht="30.75" customHeight="1">
      <c r="A61" s="187" t="s">
        <v>276</v>
      </c>
    </row>
    <row r="62" spans="1:7" ht="20.65" customHeight="1">
      <c r="A62" s="305" t="s">
        <v>277</v>
      </c>
      <c r="B62" s="305"/>
      <c r="C62" s="305"/>
      <c r="D62" s="305"/>
      <c r="E62" s="305"/>
      <c r="F62" s="305"/>
      <c r="G62" s="305"/>
    </row>
    <row r="63" spans="1:7" ht="17.45" customHeight="1">
      <c r="A63" s="305"/>
      <c r="B63" s="305"/>
      <c r="C63" s="305"/>
      <c r="D63" s="305"/>
      <c r="E63" s="305"/>
      <c r="F63" s="305"/>
      <c r="G63" s="305"/>
    </row>
    <row r="66" spans="1:8" ht="30.75" customHeight="1">
      <c r="A66" s="306" t="s">
        <v>278</v>
      </c>
      <c r="B66" s="306"/>
      <c r="C66" s="306"/>
      <c r="D66" s="306"/>
      <c r="E66" s="306"/>
      <c r="F66" s="306"/>
      <c r="G66" s="306"/>
    </row>
    <row r="67" spans="1:8" ht="30.75" customHeight="1">
      <c r="A67" s="305" t="s">
        <v>279</v>
      </c>
      <c r="B67" s="305"/>
      <c r="C67" s="305"/>
      <c r="D67" s="305"/>
      <c r="E67" s="305"/>
      <c r="F67" s="305"/>
      <c r="G67" s="305"/>
    </row>
    <row r="68" spans="1:8" ht="30.75" customHeight="1">
      <c r="A68" s="305" t="s">
        <v>280</v>
      </c>
      <c r="B68" s="305"/>
      <c r="C68" s="305"/>
      <c r="D68" s="305"/>
      <c r="E68" s="305"/>
      <c r="F68" s="305"/>
      <c r="G68" s="305"/>
    </row>
    <row r="69" spans="1:8" ht="30.75" customHeight="1">
      <c r="A69" s="305" t="s">
        <v>281</v>
      </c>
      <c r="B69" s="305"/>
      <c r="C69" s="305"/>
      <c r="D69" s="305"/>
      <c r="E69" s="305"/>
      <c r="F69" s="305"/>
      <c r="G69" s="305"/>
    </row>
    <row r="71" spans="1:8" ht="30.75" customHeight="1">
      <c r="A71" s="306" t="s">
        <v>282</v>
      </c>
      <c r="B71" s="306"/>
      <c r="C71" s="306"/>
      <c r="D71" s="306"/>
      <c r="E71" s="306"/>
      <c r="F71" s="306"/>
      <c r="G71" s="306"/>
    </row>
    <row r="73" spans="1:8" ht="30.75" customHeight="1">
      <c r="A73" s="305" t="s">
        <v>283</v>
      </c>
      <c r="B73" s="305"/>
      <c r="C73" s="305"/>
      <c r="D73" s="305"/>
      <c r="E73" s="305"/>
      <c r="F73" s="305"/>
      <c r="G73" s="305"/>
    </row>
    <row r="79" spans="1:8" ht="30.75" customHeight="1">
      <c r="A79" s="307" t="s">
        <v>284</v>
      </c>
      <c r="B79" s="307"/>
      <c r="C79" s="307"/>
      <c r="D79" s="307"/>
      <c r="E79" s="307"/>
      <c r="F79" s="307"/>
      <c r="G79" s="307"/>
      <c r="H79" s="307"/>
    </row>
    <row r="80" spans="1:8" ht="30.75" customHeight="1">
      <c r="A80" s="185"/>
      <c r="B80" s="185"/>
      <c r="C80" s="185"/>
      <c r="D80" s="185"/>
      <c r="E80" s="185"/>
      <c r="F80" s="185"/>
      <c r="G80" s="185"/>
      <c r="H80" s="185"/>
    </row>
    <row r="81" spans="1:8" ht="30.75" customHeight="1">
      <c r="A81" s="303" t="s">
        <v>285</v>
      </c>
      <c r="B81" s="303"/>
      <c r="C81" s="303"/>
      <c r="D81" s="303"/>
      <c r="E81" s="303"/>
      <c r="F81" s="303"/>
      <c r="G81" s="303"/>
      <c r="H81" s="303"/>
    </row>
    <row r="83" spans="1:8" ht="77.25" customHeight="1">
      <c r="A83" s="296" t="s">
        <v>286</v>
      </c>
      <c r="B83" s="296"/>
      <c r="C83" s="296"/>
      <c r="D83" s="296"/>
      <c r="E83" s="149" t="s">
        <v>287</v>
      </c>
      <c r="F83" s="149" t="s">
        <v>288</v>
      </c>
      <c r="G83" s="149" t="s">
        <v>265</v>
      </c>
      <c r="H83" s="149" t="s">
        <v>178</v>
      </c>
    </row>
    <row r="84" spans="1:8" ht="56.1" customHeight="1">
      <c r="A84" s="304" t="s">
        <v>289</v>
      </c>
      <c r="B84" s="304"/>
      <c r="C84" s="304"/>
      <c r="D84" s="304"/>
      <c r="E84" s="151" t="s">
        <v>290</v>
      </c>
      <c r="F84" s="188">
        <v>9.9430000000000004E-3</v>
      </c>
      <c r="G84" s="189" t="s">
        <v>291</v>
      </c>
      <c r="H84" s="186">
        <v>0.08</v>
      </c>
    </row>
    <row r="85" spans="1:8" s="190" customFormat="1" ht="50.85" customHeight="1">
      <c r="A85" s="304" t="s">
        <v>292</v>
      </c>
      <c r="B85" s="304"/>
      <c r="C85" s="304"/>
      <c r="D85" s="304"/>
      <c r="E85" s="151" t="s">
        <v>293</v>
      </c>
      <c r="F85" s="149" t="s">
        <v>294</v>
      </c>
      <c r="G85" s="149" t="s">
        <v>294</v>
      </c>
      <c r="H85" s="186">
        <v>0.08</v>
      </c>
    </row>
    <row r="86" spans="1:8" s="190" customFormat="1" ht="30.75" customHeight="1">
      <c r="A86" s="304" t="s">
        <v>295</v>
      </c>
      <c r="B86" s="304"/>
      <c r="C86" s="304"/>
      <c r="D86" s="304"/>
      <c r="E86" s="151" t="s">
        <v>296</v>
      </c>
      <c r="F86" s="188">
        <v>9.9430000000000004E-3</v>
      </c>
      <c r="G86" s="189" t="s">
        <v>297</v>
      </c>
      <c r="H86" s="186">
        <v>0.08</v>
      </c>
    </row>
    <row r="87" spans="1:8" ht="30.75" customHeight="1">
      <c r="A87" s="304" t="s">
        <v>298</v>
      </c>
      <c r="B87" s="304"/>
      <c r="C87" s="304"/>
      <c r="D87" s="304"/>
      <c r="E87" s="151" t="s">
        <v>299</v>
      </c>
      <c r="F87" s="149" t="s">
        <v>299</v>
      </c>
      <c r="G87" s="149" t="s">
        <v>299</v>
      </c>
      <c r="H87" s="186">
        <v>0.08</v>
      </c>
    </row>
  </sheetData>
  <sheetProtection password="E8DC" sheet="1"/>
  <mergeCells count="49">
    <mergeCell ref="A44:G44"/>
    <mergeCell ref="A1:G1"/>
    <mergeCell ref="A3:G3"/>
    <mergeCell ref="A4:B4"/>
    <mergeCell ref="A10:G10"/>
    <mergeCell ref="A11:B11"/>
    <mergeCell ref="A18:G18"/>
    <mergeCell ref="A19:B19"/>
    <mergeCell ref="A27:G27"/>
    <mergeCell ref="A28:B28"/>
    <mergeCell ref="A36:G36"/>
    <mergeCell ref="A37:G40"/>
    <mergeCell ref="A53:E53"/>
    <mergeCell ref="F53:G53"/>
    <mergeCell ref="A45:A46"/>
    <mergeCell ref="B45:C46"/>
    <mergeCell ref="D45:G46"/>
    <mergeCell ref="B47:C47"/>
    <mergeCell ref="D47:G47"/>
    <mergeCell ref="A48:G48"/>
    <mergeCell ref="A50:E50"/>
    <mergeCell ref="F50:G50"/>
    <mergeCell ref="A51:G51"/>
    <mergeCell ref="A52:E52"/>
    <mergeCell ref="F52:G52"/>
    <mergeCell ref="A66:G66"/>
    <mergeCell ref="A54:E54"/>
    <mergeCell ref="F54:G54"/>
    <mergeCell ref="A55:E55"/>
    <mergeCell ref="F55:G55"/>
    <mergeCell ref="A56:E56"/>
    <mergeCell ref="F56:G56"/>
    <mergeCell ref="A57:E57"/>
    <mergeCell ref="F57:G57"/>
    <mergeCell ref="A58:E58"/>
    <mergeCell ref="F58:G58"/>
    <mergeCell ref="A62:G63"/>
    <mergeCell ref="A87:D87"/>
    <mergeCell ref="A67:G67"/>
    <mergeCell ref="A68:G68"/>
    <mergeCell ref="A69:G69"/>
    <mergeCell ref="A71:G71"/>
    <mergeCell ref="A73:G73"/>
    <mergeCell ref="A79:H79"/>
    <mergeCell ref="A81:H81"/>
    <mergeCell ref="A83:D83"/>
    <mergeCell ref="A84:D84"/>
    <mergeCell ref="A85:D85"/>
    <mergeCell ref="A86:D86"/>
  </mergeCells>
  <printOptions horizontalCentered="1"/>
  <pageMargins left="0.59027777777777779" right="0.39374999999999999" top="0.78611111111111109" bottom="0.78749999999999998" header="0.31527777777777777" footer="0.51180555555555551"/>
  <pageSetup paperSize="9" firstPageNumber="0" fitToHeight="2" orientation="portrait" horizontalDpi="300" verticalDpi="300"/>
  <headerFooter alignWithMargins="0">
    <oddHeader>&amp;CCOMUNE DI GREVE IN CHIANTI  
Settore 5 - Servizi di Gestione del territorio</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X</cp:lastModifiedBy>
  <cp:revision/>
  <dcterms:created xsi:type="dcterms:W3CDTF">2024-02-21T08:57:55Z</dcterms:created>
  <dcterms:modified xsi:type="dcterms:W3CDTF">2024-02-21T08:58:39Z</dcterms:modified>
  <cp:category/>
  <cp:contentStatus/>
</cp:coreProperties>
</file>